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odeName="ThisWorkbook" autoCompressPictures="0"/>
  <bookViews>
    <workbookView xWindow="0" yWindow="0" windowWidth="25600" windowHeight="16060" tabRatio="917" firstSheet="4" activeTab="6"/>
  </bookViews>
  <sheets>
    <sheet name="Reference Men" sheetId="1" state="hidden" r:id="rId1"/>
    <sheet name="Reference Ladies" sheetId="15" state="hidden" r:id="rId2"/>
    <sheet name="Ladies WAVA" sheetId="18" state="hidden" r:id="rId3"/>
    <sheet name="Mens Wava" sheetId="17" state="hidden" r:id="rId4"/>
    <sheet name="Summary Sheet Men" sheetId="2" r:id="rId5"/>
    <sheet name="Summary Sheet Ladies" sheetId="16" r:id="rId6"/>
    <sheet name="Race 1" sheetId="14" r:id="rId7"/>
    <sheet name="Race 2" sheetId="13" state="hidden" r:id="rId8"/>
    <sheet name="Race 3" sheetId="22" state="hidden" r:id="rId9"/>
    <sheet name="Race 4" sheetId="23" state="hidden" r:id="rId10"/>
    <sheet name="Race 5" sheetId="24" state="hidden" r:id="rId11"/>
    <sheet name="Race 6" sheetId="26" state="hidden" r:id="rId12"/>
    <sheet name="Race 7" sheetId="27" state="hidden" r:id="rId13"/>
    <sheet name="Race 8" sheetId="29" state="hidden" r:id="rId14"/>
    <sheet name="Race 9" sheetId="30" state="hidden" r:id="rId15"/>
    <sheet name="Race 10" sheetId="31" state="hidden" r:id="rId16"/>
    <sheet name="Race 11" sheetId="32" state="hidden" r:id="rId17"/>
    <sheet name="Race 12" sheetId="33" state="hidden" r:id="rId18"/>
    <sheet name="Ref - All Grand Prix Events" sheetId="25" r:id="rId19"/>
    <sheet name="Historical" sheetId="28" r:id="rId20"/>
    <sheet name="Mens Wava 2010" sheetId="34" state="hidden" r:id="rId21"/>
    <sheet name="Womens Wava 2010" sheetId="36" state="hidden" r:id="rId22"/>
  </sheets>
  <definedNames>
    <definedName name="_xlnm._FilterDatabase" localSheetId="6" hidden="1">'Race 1'!$A$10:$R$42</definedName>
    <definedName name="_xlnm._FilterDatabase" localSheetId="11" hidden="1">'Race 6'!$P$10:$Q$10</definedName>
    <definedName name="_xlnm._FilterDatabase" localSheetId="5" hidden="1">'Summary Sheet Ladies'!$B$65:$AB$121</definedName>
    <definedName name="_xlnm._FilterDatabase" localSheetId="4" hidden="1">'Summary Sheet Men'!$A$4:$AC$85</definedName>
    <definedName name="Ladies">'Reference Ladies'!$C$3:$C$134</definedName>
    <definedName name="Men">'Reference Men'!$C$4:$C$148</definedName>
    <definedName name="_xlnm.Print_Area" localSheetId="6">'Race 1'!$A$1:$R$46</definedName>
    <definedName name="_xlnm.Print_Area" localSheetId="15">'Race 10'!$A$1:$Q$32</definedName>
    <definedName name="_xlnm.Print_Area" localSheetId="16">'Race 11'!$A$1:$Q$48</definedName>
    <definedName name="_xlnm.Print_Area" localSheetId="17">'Race 12'!$A$1:$Q$35</definedName>
    <definedName name="_xlnm.Print_Area" localSheetId="7">'Race 2'!$A$1:$Q$35</definedName>
    <definedName name="_xlnm.Print_Area" localSheetId="8">'Race 3'!$A$1:$Q$29</definedName>
    <definedName name="_xlnm.Print_Area" localSheetId="9">'Race 4'!$A$1:$Q$47</definedName>
    <definedName name="_xlnm.Print_Area" localSheetId="10">'Race 5'!$A$1:$Q$31</definedName>
    <definedName name="_xlnm.Print_Area" localSheetId="11">'Race 6'!$A$1:$Q$44</definedName>
    <definedName name="_xlnm.Print_Area" localSheetId="12">'Race 7'!$A$1:$Q$31</definedName>
    <definedName name="_xlnm.Print_Area" localSheetId="13">'Race 8'!$A$1:$Q$50</definedName>
    <definedName name="_xlnm.Print_Area" localSheetId="14">'Race 9'!$A$1:$Q$23</definedName>
    <definedName name="_xlnm.Print_Area" localSheetId="5">'Summary Sheet Ladies'!$B$62:$AB$84</definedName>
    <definedName name="_xlnm.Print_Area" localSheetId="4">'Summary Sheet Men'!$B$88:$AB$133</definedName>
    <definedName name="_xlnm.Print_Titles" localSheetId="5">'Summary Sheet Ladies'!$1:$4</definedName>
    <definedName name="_xlnm.Print_Titles" localSheetId="4">'Summary Sheet Men'!$1:$4</definedName>
  </definedNames>
  <calcPr calcId="140001" calcMode="autoNoTable" iterate="1" iterateCount="1" iterateDelta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4" l="1"/>
  <c r="B6" i="14"/>
  <c r="D14" i="14"/>
  <c r="G14" i="14"/>
  <c r="C18" i="14"/>
  <c r="D18" i="14"/>
  <c r="G18" i="14"/>
  <c r="C13" i="14"/>
  <c r="D13" i="14"/>
  <c r="G13" i="14"/>
  <c r="C11" i="14"/>
  <c r="D11" i="14"/>
  <c r="G11" i="14"/>
  <c r="C16" i="14"/>
  <c r="D16" i="14"/>
  <c r="G16" i="14"/>
  <c r="C12" i="14"/>
  <c r="D12" i="14"/>
  <c r="G12" i="14"/>
  <c r="C17" i="14"/>
  <c r="D17" i="14"/>
  <c r="G17" i="14"/>
  <c r="C15" i="14"/>
  <c r="D15" i="14"/>
  <c r="G15" i="14"/>
  <c r="C20" i="14"/>
  <c r="D20" i="14"/>
  <c r="G20" i="14"/>
  <c r="C22" i="14"/>
  <c r="D22" i="14"/>
  <c r="G22" i="14"/>
  <c r="C24" i="14"/>
  <c r="D24" i="14"/>
  <c r="G24" i="14"/>
  <c r="C21" i="14"/>
  <c r="D21" i="14"/>
  <c r="G21" i="14"/>
  <c r="C19" i="14"/>
  <c r="D19" i="14"/>
  <c r="G19" i="14"/>
  <c r="C25" i="14"/>
  <c r="D25" i="14"/>
  <c r="G25" i="14"/>
  <c r="C27" i="14"/>
  <c r="D27" i="14"/>
  <c r="G27" i="14"/>
  <c r="C23" i="14"/>
  <c r="D23" i="14"/>
  <c r="G23" i="14"/>
  <c r="C29" i="14"/>
  <c r="D29" i="14"/>
  <c r="G29" i="14"/>
  <c r="C26" i="14"/>
  <c r="D26" i="14"/>
  <c r="G26" i="14"/>
  <c r="C28" i="14"/>
  <c r="D28" i="14"/>
  <c r="G28" i="14"/>
  <c r="C30" i="14"/>
  <c r="D30" i="14"/>
  <c r="G30" i="14"/>
  <c r="C32" i="14"/>
  <c r="D32" i="14"/>
  <c r="G32" i="14"/>
  <c r="C31" i="14"/>
  <c r="D31" i="14"/>
  <c r="G31" i="14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R8" i="36"/>
  <c r="S8" i="36"/>
  <c r="T8" i="36"/>
  <c r="U8" i="36"/>
  <c r="V8" i="36"/>
  <c r="W8" i="36"/>
  <c r="X8" i="36"/>
  <c r="Y8" i="36"/>
  <c r="Z8" i="36"/>
  <c r="AA8" i="36"/>
  <c r="AB8" i="36"/>
  <c r="AC8" i="36"/>
  <c r="AD8" i="36"/>
  <c r="AE8" i="36"/>
  <c r="AF8" i="36"/>
  <c r="AG8" i="36"/>
  <c r="AH8" i="36"/>
  <c r="C8" i="34"/>
  <c r="D8" i="34"/>
  <c r="E8" i="34"/>
  <c r="F8" i="34"/>
  <c r="G8" i="34"/>
  <c r="H8" i="34"/>
  <c r="I8" i="34"/>
  <c r="J8" i="34"/>
  <c r="K8" i="34"/>
  <c r="L8" i="34"/>
  <c r="M8" i="34"/>
  <c r="N8" i="34"/>
  <c r="O8" i="34"/>
  <c r="L29" i="14"/>
  <c r="M29" i="14"/>
  <c r="P29" i="14"/>
  <c r="L28" i="14"/>
  <c r="M28" i="14"/>
  <c r="P28" i="14"/>
  <c r="L27" i="14"/>
  <c r="M27" i="14"/>
  <c r="P27" i="14"/>
  <c r="L26" i="14"/>
  <c r="M26" i="14"/>
  <c r="P26" i="14"/>
  <c r="L25" i="14"/>
  <c r="M25" i="14"/>
  <c r="P25" i="14"/>
  <c r="L24" i="14"/>
  <c r="M24" i="14"/>
  <c r="P24" i="14"/>
  <c r="L23" i="14"/>
  <c r="M23" i="14"/>
  <c r="P23" i="14"/>
  <c r="L22" i="14"/>
  <c r="M22" i="14"/>
  <c r="P22" i="14"/>
  <c r="L21" i="14"/>
  <c r="M21" i="14"/>
  <c r="P21" i="14"/>
  <c r="L20" i="14"/>
  <c r="M20" i="14"/>
  <c r="P20" i="14"/>
  <c r="L19" i="14"/>
  <c r="M19" i="14"/>
  <c r="P19" i="14"/>
  <c r="L18" i="14"/>
  <c r="M18" i="14"/>
  <c r="P18" i="14"/>
  <c r="L17" i="14"/>
  <c r="M17" i="14"/>
  <c r="P17" i="14"/>
  <c r="L16" i="14"/>
  <c r="M16" i="14"/>
  <c r="P16" i="14"/>
  <c r="L15" i="14"/>
  <c r="M15" i="14"/>
  <c r="P15" i="14"/>
  <c r="L14" i="14"/>
  <c r="M14" i="14"/>
  <c r="P14" i="14"/>
  <c r="L13" i="14"/>
  <c r="M13" i="14"/>
  <c r="P13" i="14"/>
  <c r="L12" i="14"/>
  <c r="M12" i="14"/>
  <c r="P12" i="14"/>
  <c r="L11" i="14"/>
  <c r="M11" i="14"/>
  <c r="P11" i="14"/>
  <c r="F5" i="26"/>
  <c r="M6" i="2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42" i="14"/>
  <c r="D42" i="14"/>
  <c r="G42" i="14"/>
  <c r="C41" i="14"/>
  <c r="D41" i="14"/>
  <c r="G41" i="14"/>
  <c r="C40" i="14"/>
  <c r="D40" i="14"/>
  <c r="G40" i="14"/>
  <c r="C39" i="14"/>
  <c r="D39" i="14"/>
  <c r="G39" i="14"/>
  <c r="C38" i="14"/>
  <c r="D38" i="14"/>
  <c r="G38" i="14"/>
  <c r="C37" i="14"/>
  <c r="D37" i="14"/>
  <c r="G37" i="14"/>
  <c r="C36" i="14"/>
  <c r="D36" i="14"/>
  <c r="G36" i="14"/>
  <c r="C35" i="14"/>
  <c r="D35" i="14"/>
  <c r="G35" i="14"/>
  <c r="C34" i="14"/>
  <c r="D34" i="14"/>
  <c r="G34" i="14"/>
  <c r="C33" i="14"/>
  <c r="D33" i="14"/>
  <c r="G33" i="14"/>
  <c r="P8" i="34"/>
  <c r="Q8" i="34"/>
  <c r="R8" i="34"/>
  <c r="S8" i="34"/>
  <c r="T8" i="34"/>
  <c r="U8" i="34"/>
  <c r="V8" i="34"/>
  <c r="W8" i="34"/>
  <c r="X8" i="34"/>
  <c r="Y8" i="34"/>
  <c r="Z8" i="34"/>
  <c r="AA8" i="34"/>
  <c r="AB8" i="34"/>
  <c r="AC8" i="34"/>
  <c r="AD8" i="34"/>
  <c r="AE8" i="34"/>
  <c r="AF8" i="34"/>
  <c r="AG8" i="34"/>
  <c r="AH8" i="34"/>
  <c r="F5" i="33"/>
  <c r="B6" i="33"/>
  <c r="B7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34" i="33"/>
  <c r="M34" i="33"/>
  <c r="P34" i="33"/>
  <c r="L35" i="33"/>
  <c r="F36" i="33"/>
  <c r="H36" i="33"/>
  <c r="O36" i="33"/>
  <c r="Q36" i="33"/>
  <c r="L31" i="32"/>
  <c r="L11" i="31"/>
  <c r="L12" i="31"/>
  <c r="L13" i="31"/>
  <c r="L14" i="31"/>
  <c r="L31" i="31"/>
  <c r="F5" i="27"/>
  <c r="B6" i="27"/>
  <c r="B6" i="24"/>
  <c r="B7" i="27"/>
  <c r="B7" i="24"/>
  <c r="B7" i="14"/>
  <c r="B6" i="26"/>
  <c r="L31" i="27"/>
  <c r="L31" i="24"/>
  <c r="L31" i="23"/>
  <c r="L13" i="22"/>
  <c r="M26" i="33"/>
  <c r="P26" i="33"/>
  <c r="M31" i="24"/>
  <c r="P31" i="24"/>
  <c r="M30" i="33"/>
  <c r="P30" i="33"/>
  <c r="M22" i="33"/>
  <c r="P22" i="33"/>
  <c r="M20" i="33"/>
  <c r="P20" i="33"/>
  <c r="M32" i="33"/>
  <c r="P32" i="33"/>
  <c r="M28" i="33"/>
  <c r="P28" i="33"/>
  <c r="M24" i="33"/>
  <c r="P24" i="33"/>
  <c r="M16" i="33"/>
  <c r="P16" i="33"/>
  <c r="M14" i="33"/>
  <c r="P14" i="33"/>
  <c r="M12" i="33"/>
  <c r="P12" i="33"/>
  <c r="M33" i="33"/>
  <c r="P33" i="33"/>
  <c r="M29" i="33"/>
  <c r="P29" i="33"/>
  <c r="M25" i="33"/>
  <c r="P25" i="33"/>
  <c r="M35" i="33"/>
  <c r="P35" i="33"/>
  <c r="M31" i="33"/>
  <c r="P31" i="33"/>
  <c r="M27" i="33"/>
  <c r="P27" i="33"/>
  <c r="M23" i="33"/>
  <c r="P23" i="33"/>
  <c r="M18" i="33"/>
  <c r="P18" i="33"/>
  <c r="M11" i="33"/>
  <c r="P11" i="33"/>
  <c r="M21" i="33"/>
  <c r="P21" i="33"/>
  <c r="M19" i="33"/>
  <c r="P19" i="33"/>
  <c r="M17" i="33"/>
  <c r="P17" i="33"/>
  <c r="M15" i="33"/>
  <c r="P15" i="33"/>
  <c r="M13" i="33"/>
  <c r="P13" i="33"/>
  <c r="M31" i="27"/>
  <c r="P31" i="27"/>
  <c r="L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11" i="30"/>
  <c r="L12" i="30"/>
  <c r="L13" i="30"/>
  <c r="L14" i="30"/>
  <c r="L15" i="30"/>
  <c r="L16" i="30"/>
  <c r="L17" i="30"/>
  <c r="L18" i="30"/>
  <c r="L19" i="30"/>
  <c r="L31" i="30"/>
  <c r="L11" i="29"/>
  <c r="L12" i="29"/>
  <c r="L13" i="29"/>
  <c r="L31" i="29"/>
  <c r="L11" i="27"/>
  <c r="M11" i="27"/>
  <c r="L12" i="27"/>
  <c r="M12" i="27"/>
  <c r="L13" i="27"/>
  <c r="M13" i="27"/>
  <c r="L14" i="27"/>
  <c r="M14" i="27"/>
  <c r="L15" i="27"/>
  <c r="M15" i="27"/>
  <c r="L16" i="27"/>
  <c r="M16" i="27"/>
  <c r="L17" i="27"/>
  <c r="M17" i="27"/>
  <c r="L18" i="27"/>
  <c r="M18" i="27"/>
  <c r="L19" i="27"/>
  <c r="M19" i="27"/>
  <c r="L20" i="27"/>
  <c r="M20" i="27"/>
  <c r="L21" i="27"/>
  <c r="M21" i="27"/>
  <c r="L22" i="27"/>
  <c r="M22" i="27"/>
  <c r="L23" i="27"/>
  <c r="M23" i="27"/>
  <c r="L24" i="27"/>
  <c r="M24" i="27"/>
  <c r="AH2" i="18"/>
  <c r="AH3" i="18"/>
  <c r="AH4" i="18"/>
  <c r="AH8" i="18"/>
  <c r="AI2" i="18"/>
  <c r="AI4" i="18"/>
  <c r="AI8" i="18"/>
  <c r="AH9" i="18"/>
  <c r="AI9" i="18"/>
  <c r="AH10" i="18"/>
  <c r="AI10" i="18"/>
  <c r="AH11" i="18"/>
  <c r="AI11" i="18"/>
  <c r="AH12" i="18"/>
  <c r="AI12" i="18"/>
  <c r="AH13" i="18"/>
  <c r="AI13" i="18"/>
  <c r="AH14" i="18"/>
  <c r="AI14" i="18"/>
  <c r="AH15" i="18"/>
  <c r="AI15" i="18"/>
  <c r="AH16" i="18"/>
  <c r="AI16" i="18"/>
  <c r="AH17" i="18"/>
  <c r="AI17" i="18"/>
  <c r="AH18" i="18"/>
  <c r="AI18" i="18"/>
  <c r="AH19" i="18"/>
  <c r="AI19" i="18"/>
  <c r="AH20" i="18"/>
  <c r="AI20" i="18"/>
  <c r="AH21" i="18"/>
  <c r="AI21" i="18"/>
  <c r="AH22" i="18"/>
  <c r="AI22" i="18"/>
  <c r="AH23" i="18"/>
  <c r="AI23" i="18"/>
  <c r="AH24" i="18"/>
  <c r="AI24" i="18"/>
  <c r="AH25" i="18"/>
  <c r="AI25" i="18"/>
  <c r="AH26" i="18"/>
  <c r="AI26" i="18"/>
  <c r="AH27" i="18"/>
  <c r="AI27" i="18"/>
  <c r="AH28" i="18"/>
  <c r="AI28" i="18"/>
  <c r="AH29" i="18"/>
  <c r="AI29" i="18"/>
  <c r="AH30" i="18"/>
  <c r="AI30" i="18"/>
  <c r="AH31" i="18"/>
  <c r="AI31" i="18"/>
  <c r="AH32" i="18"/>
  <c r="AI32" i="18"/>
  <c r="AH33" i="18"/>
  <c r="AI33" i="18"/>
  <c r="AH34" i="18"/>
  <c r="AI34" i="18"/>
  <c r="AH35" i="18"/>
  <c r="AI35" i="18"/>
  <c r="AH36" i="18"/>
  <c r="AI36" i="18"/>
  <c r="AH37" i="18"/>
  <c r="AI37" i="18"/>
  <c r="AH38" i="18"/>
  <c r="AI38" i="18"/>
  <c r="AH39" i="18"/>
  <c r="AI39" i="18"/>
  <c r="AH40" i="18"/>
  <c r="AI40" i="18"/>
  <c r="AH41" i="18"/>
  <c r="AI41" i="18"/>
  <c r="AH42" i="18"/>
  <c r="AI42" i="18"/>
  <c r="AH43" i="18"/>
  <c r="AI43" i="18"/>
  <c r="AH44" i="18"/>
  <c r="AI44" i="18"/>
  <c r="AH45" i="18"/>
  <c r="AI45" i="18"/>
  <c r="AH46" i="18"/>
  <c r="AI46" i="18"/>
  <c r="AH47" i="18"/>
  <c r="AI47" i="18"/>
  <c r="AH48" i="18"/>
  <c r="AI48" i="18"/>
  <c r="AH49" i="18"/>
  <c r="AI49" i="18"/>
  <c r="AH50" i="18"/>
  <c r="AI50" i="18"/>
  <c r="AH51" i="18"/>
  <c r="AI51" i="18"/>
  <c r="AH52" i="18"/>
  <c r="AI52" i="18"/>
  <c r="AH53" i="18"/>
  <c r="AI53" i="18"/>
  <c r="AH54" i="18"/>
  <c r="AI54" i="18"/>
  <c r="AH55" i="18"/>
  <c r="AI55" i="18"/>
  <c r="AH56" i="18"/>
  <c r="AI56" i="18"/>
  <c r="AH57" i="18"/>
  <c r="AI57" i="18"/>
  <c r="AH58" i="18"/>
  <c r="AI58" i="18"/>
  <c r="AH59" i="18"/>
  <c r="AI59" i="18"/>
  <c r="AH60" i="18"/>
  <c r="AI60" i="18"/>
  <c r="AH61" i="18"/>
  <c r="AI61" i="18"/>
  <c r="AH62" i="18"/>
  <c r="AI62" i="18"/>
  <c r="AH63" i="18"/>
  <c r="AI63" i="18"/>
  <c r="AH64" i="18"/>
  <c r="AI64" i="18"/>
  <c r="AH65" i="18"/>
  <c r="AI65" i="18"/>
  <c r="AH66" i="18"/>
  <c r="AI66" i="18"/>
  <c r="AH67" i="18"/>
  <c r="AI67" i="18"/>
  <c r="AH68" i="18"/>
  <c r="AI68" i="18"/>
  <c r="AH69" i="18"/>
  <c r="AI69" i="18"/>
  <c r="AH70" i="18"/>
  <c r="AI70" i="18"/>
  <c r="AH71" i="18"/>
  <c r="AI71" i="18"/>
  <c r="AH72" i="18"/>
  <c r="AI72" i="18"/>
  <c r="AH73" i="18"/>
  <c r="AI73" i="18"/>
  <c r="AH74" i="18"/>
  <c r="AI74" i="18"/>
  <c r="AH75" i="18"/>
  <c r="AI75" i="18"/>
  <c r="AH76" i="18"/>
  <c r="AI76" i="18"/>
  <c r="AH77" i="18"/>
  <c r="AI77" i="18"/>
  <c r="AH78" i="18"/>
  <c r="AI78" i="18"/>
  <c r="AH79" i="18"/>
  <c r="AI79" i="18"/>
  <c r="AH80" i="18"/>
  <c r="AI80" i="18"/>
  <c r="AH81" i="18"/>
  <c r="AI81" i="18"/>
  <c r="AH82" i="18"/>
  <c r="AI82" i="18"/>
  <c r="AH83" i="18"/>
  <c r="AI83" i="18"/>
  <c r="AH84" i="18"/>
  <c r="AI84" i="18"/>
  <c r="AH85" i="18"/>
  <c r="AI85" i="18"/>
  <c r="AH86" i="18"/>
  <c r="AI86" i="18"/>
  <c r="AH87" i="18"/>
  <c r="AI87" i="18"/>
  <c r="AH88" i="18"/>
  <c r="AI88" i="18"/>
  <c r="AH89" i="18"/>
  <c r="AI89" i="18"/>
  <c r="AH90" i="18"/>
  <c r="AI90" i="18"/>
  <c r="AH91" i="18"/>
  <c r="AI91" i="18"/>
  <c r="AH92" i="18"/>
  <c r="AI92" i="18"/>
  <c r="AH93" i="18"/>
  <c r="AI93" i="18"/>
  <c r="AH94" i="18"/>
  <c r="AI94" i="18"/>
  <c r="AH95" i="18"/>
  <c r="AI95" i="18"/>
  <c r="AH96" i="18"/>
  <c r="AI96" i="18"/>
  <c r="AH97" i="18"/>
  <c r="AI97" i="18"/>
  <c r="AH98" i="18"/>
  <c r="AI98" i="18"/>
  <c r="AH99" i="18"/>
  <c r="AI99" i="18"/>
  <c r="AH100" i="18"/>
  <c r="AI100" i="18"/>
  <c r="AH101" i="18"/>
  <c r="AI101" i="18"/>
  <c r="AH102" i="18"/>
  <c r="AI102" i="18"/>
  <c r="AI7" i="18"/>
  <c r="AH7" i="18"/>
  <c r="AI1" i="17"/>
  <c r="AI3" i="17"/>
  <c r="AI7" i="17"/>
  <c r="AI8" i="17"/>
  <c r="AI9" i="17"/>
  <c r="AI10" i="17"/>
  <c r="AI11" i="17"/>
  <c r="AI12" i="17"/>
  <c r="AI13" i="17"/>
  <c r="AI14" i="17"/>
  <c r="AI15" i="17"/>
  <c r="AI16" i="17"/>
  <c r="AI17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43" i="17"/>
  <c r="AI44" i="17"/>
  <c r="AI45" i="17"/>
  <c r="AI46" i="17"/>
  <c r="AI47" i="17"/>
  <c r="AI48" i="17"/>
  <c r="AI49" i="17"/>
  <c r="AI50" i="17"/>
  <c r="AI51" i="17"/>
  <c r="AI52" i="17"/>
  <c r="AI53" i="17"/>
  <c r="AI54" i="17"/>
  <c r="AI55" i="17"/>
  <c r="AI56" i="17"/>
  <c r="AI57" i="17"/>
  <c r="AI58" i="17"/>
  <c r="AI59" i="17"/>
  <c r="AI60" i="17"/>
  <c r="AI61" i="17"/>
  <c r="AI62" i="17"/>
  <c r="AI63" i="17"/>
  <c r="AI64" i="17"/>
  <c r="AI65" i="17"/>
  <c r="AI66" i="17"/>
  <c r="AI67" i="17"/>
  <c r="AI68" i="17"/>
  <c r="AI69" i="17"/>
  <c r="AI70" i="17"/>
  <c r="AI71" i="17"/>
  <c r="AI72" i="17"/>
  <c r="AI73" i="17"/>
  <c r="AI74" i="17"/>
  <c r="AI75" i="17"/>
  <c r="AI76" i="17"/>
  <c r="AI77" i="17"/>
  <c r="AI78" i="17"/>
  <c r="AI79" i="17"/>
  <c r="AI80" i="17"/>
  <c r="AI81" i="17"/>
  <c r="AI82" i="17"/>
  <c r="AI83" i="17"/>
  <c r="AI84" i="17"/>
  <c r="AI85" i="17"/>
  <c r="AI86" i="17"/>
  <c r="AI87" i="17"/>
  <c r="AI88" i="17"/>
  <c r="AI89" i="17"/>
  <c r="AI90" i="17"/>
  <c r="AI91" i="17"/>
  <c r="AI92" i="17"/>
  <c r="AI93" i="17"/>
  <c r="AI94" i="17"/>
  <c r="AI95" i="17"/>
  <c r="AI96" i="17"/>
  <c r="AI97" i="17"/>
  <c r="AI98" i="17"/>
  <c r="AI99" i="17"/>
  <c r="AI100" i="17"/>
  <c r="AI101" i="17"/>
  <c r="AI6" i="17"/>
  <c r="AH1" i="17"/>
  <c r="AH2" i="17"/>
  <c r="AH3" i="17"/>
  <c r="AH95" i="17"/>
  <c r="AH6" i="17"/>
  <c r="AH99" i="17"/>
  <c r="AH92" i="17"/>
  <c r="AH91" i="17"/>
  <c r="AH88" i="17"/>
  <c r="AH87" i="17"/>
  <c r="AH84" i="17"/>
  <c r="AH83" i="17"/>
  <c r="AH80" i="17"/>
  <c r="AH79" i="17"/>
  <c r="AH76" i="17"/>
  <c r="AH75" i="17"/>
  <c r="AH72" i="17"/>
  <c r="AH71" i="17"/>
  <c r="AH68" i="17"/>
  <c r="AH67" i="17"/>
  <c r="AH64" i="17"/>
  <c r="AH63" i="17"/>
  <c r="AH60" i="17"/>
  <c r="AH59" i="17"/>
  <c r="AH56" i="17"/>
  <c r="AH55" i="17"/>
  <c r="AH52" i="17"/>
  <c r="AH51" i="17"/>
  <c r="AH48" i="17"/>
  <c r="AH47" i="17"/>
  <c r="AH44" i="17"/>
  <c r="AH43" i="17"/>
  <c r="AH40" i="17"/>
  <c r="AH39" i="17"/>
  <c r="AH36" i="17"/>
  <c r="AH35" i="17"/>
  <c r="AH32" i="17"/>
  <c r="AH31" i="17"/>
  <c r="AH28" i="17"/>
  <c r="AH27" i="17"/>
  <c r="AH24" i="17"/>
  <c r="AH23" i="17"/>
  <c r="AH20" i="17"/>
  <c r="AH19" i="17"/>
  <c r="AH16" i="17"/>
  <c r="AH15" i="17"/>
  <c r="AH12" i="17"/>
  <c r="AH11" i="17"/>
  <c r="AH8" i="17"/>
  <c r="AH7" i="17"/>
  <c r="AH96" i="17"/>
  <c r="AH9" i="17"/>
  <c r="AH17" i="17"/>
  <c r="AH29" i="17"/>
  <c r="AH41" i="17"/>
  <c r="AH49" i="17"/>
  <c r="AH61" i="17"/>
  <c r="AH73" i="17"/>
  <c r="AH81" i="17"/>
  <c r="AH93" i="17"/>
  <c r="AH97" i="17"/>
  <c r="AH101" i="17"/>
  <c r="AH100" i="17"/>
  <c r="AH13" i="17"/>
  <c r="AH21" i="17"/>
  <c r="AH25" i="17"/>
  <c r="AH33" i="17"/>
  <c r="AH37" i="17"/>
  <c r="AH45" i="17"/>
  <c r="AH53" i="17"/>
  <c r="AH57" i="17"/>
  <c r="AH65" i="17"/>
  <c r="AH69" i="17"/>
  <c r="AH77" i="17"/>
  <c r="AH85" i="17"/>
  <c r="AH89" i="17"/>
  <c r="AH10" i="17"/>
  <c r="AH14" i="17"/>
  <c r="AH18" i="17"/>
  <c r="AH22" i="17"/>
  <c r="AH26" i="17"/>
  <c r="AH30" i="17"/>
  <c r="AH34" i="17"/>
  <c r="AH38" i="17"/>
  <c r="AH42" i="17"/>
  <c r="AH46" i="17"/>
  <c r="AH50" i="17"/>
  <c r="AH54" i="17"/>
  <c r="AH58" i="17"/>
  <c r="AH62" i="17"/>
  <c r="AH66" i="17"/>
  <c r="AH70" i="17"/>
  <c r="AH74" i="17"/>
  <c r="AH78" i="17"/>
  <c r="AH82" i="17"/>
  <c r="AH86" i="17"/>
  <c r="AH90" i="17"/>
  <c r="AH94" i="17"/>
  <c r="AH98" i="17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34" i="26"/>
  <c r="L35" i="26"/>
  <c r="L36" i="26"/>
  <c r="L37" i="26"/>
  <c r="L38" i="26"/>
  <c r="L39" i="26"/>
  <c r="L40" i="26"/>
  <c r="L11" i="24"/>
  <c r="L12" i="24"/>
  <c r="L13" i="24"/>
  <c r="L11" i="23"/>
  <c r="L12" i="23"/>
  <c r="L13" i="23"/>
  <c r="L14" i="23"/>
  <c r="L15" i="23"/>
  <c r="L16" i="23"/>
  <c r="H46" i="22"/>
  <c r="F46" i="22"/>
  <c r="L28" i="22"/>
  <c r="Q30" i="22"/>
  <c r="O30" i="22"/>
  <c r="L22" i="22"/>
  <c r="L23" i="22"/>
  <c r="L24" i="22"/>
  <c r="L25" i="22"/>
  <c r="L26" i="22"/>
  <c r="L27" i="22"/>
  <c r="L29" i="22"/>
  <c r="L12" i="22"/>
  <c r="L14" i="22"/>
  <c r="L15" i="22"/>
  <c r="L16" i="22"/>
  <c r="L17" i="22"/>
  <c r="L18" i="22"/>
  <c r="L19" i="22"/>
  <c r="L20" i="22"/>
  <c r="L21" i="22"/>
  <c r="L11" i="22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11" i="13"/>
  <c r="C20" i="2"/>
  <c r="D70" i="16"/>
  <c r="D72" i="16"/>
  <c r="D73" i="16"/>
  <c r="D65" i="16"/>
  <c r="D75" i="16"/>
  <c r="D76" i="16"/>
  <c r="D68" i="16"/>
  <c r="D78" i="16"/>
  <c r="D90" i="16"/>
  <c r="D77" i="16"/>
  <c r="D79" i="16"/>
  <c r="D96" i="16"/>
  <c r="D104" i="16"/>
  <c r="D89" i="16"/>
  <c r="D97" i="16"/>
  <c r="D106" i="16"/>
  <c r="D102" i="16"/>
  <c r="D69" i="16"/>
  <c r="D74" i="16"/>
  <c r="D66" i="16"/>
  <c r="D80" i="16"/>
  <c r="D91" i="16"/>
  <c r="D94" i="16"/>
  <c r="D67" i="16"/>
  <c r="D92" i="16"/>
  <c r="D101" i="16"/>
  <c r="D103" i="16"/>
  <c r="D105" i="16"/>
  <c r="D82" i="16"/>
  <c r="D87" i="16"/>
  <c r="D95" i="16"/>
  <c r="D88" i="16"/>
  <c r="D98" i="16"/>
  <c r="D99" i="16"/>
  <c r="D83" i="16"/>
  <c r="D85" i="16"/>
  <c r="D81" i="16"/>
  <c r="D107" i="16"/>
  <c r="D108" i="16"/>
  <c r="D109" i="16"/>
  <c r="D86" i="16"/>
  <c r="D84" i="16"/>
  <c r="D93" i="16"/>
  <c r="D100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3" i="16"/>
  <c r="D15" i="16"/>
  <c r="D17" i="16"/>
  <c r="D9" i="16"/>
  <c r="D18" i="16"/>
  <c r="D20" i="16"/>
  <c r="D16" i="16"/>
  <c r="D30" i="16"/>
  <c r="D28" i="16"/>
  <c r="D21" i="16"/>
  <c r="D26" i="16"/>
  <c r="D44" i="16"/>
  <c r="D47" i="16"/>
  <c r="D39" i="16"/>
  <c r="D35" i="16"/>
  <c r="D50" i="16"/>
  <c r="D48" i="16"/>
  <c r="D12" i="16"/>
  <c r="D19" i="16"/>
  <c r="D11" i="16"/>
  <c r="D23" i="16"/>
  <c r="D41" i="16"/>
  <c r="D40" i="16"/>
  <c r="D10" i="16"/>
  <c r="D36" i="16"/>
  <c r="D43" i="16"/>
  <c r="D46" i="16"/>
  <c r="D49" i="16"/>
  <c r="D25" i="16"/>
  <c r="D32" i="16"/>
  <c r="D38" i="16"/>
  <c r="D31" i="16"/>
  <c r="D34" i="16"/>
  <c r="D37" i="16"/>
  <c r="D24" i="16"/>
  <c r="D29" i="16"/>
  <c r="D22" i="16"/>
  <c r="D51" i="16"/>
  <c r="D52" i="16"/>
  <c r="D53" i="16"/>
  <c r="D45" i="16"/>
  <c r="D27" i="16"/>
  <c r="D33" i="16"/>
  <c r="D42" i="16"/>
  <c r="D54" i="16"/>
  <c r="D55" i="16"/>
  <c r="D56" i="16"/>
  <c r="D57" i="16"/>
  <c r="D58" i="16"/>
  <c r="D14" i="16"/>
  <c r="D71" i="16"/>
  <c r="C69" i="16"/>
  <c r="C74" i="16"/>
  <c r="C66" i="16"/>
  <c r="C80" i="16"/>
  <c r="C91" i="16"/>
  <c r="C94" i="16"/>
  <c r="C67" i="16"/>
  <c r="C92" i="16"/>
  <c r="C101" i="16"/>
  <c r="C103" i="16"/>
  <c r="C105" i="16"/>
  <c r="C82" i="16"/>
  <c r="C87" i="16"/>
  <c r="C95" i="16"/>
  <c r="C88" i="16"/>
  <c r="C98" i="16"/>
  <c r="C99" i="16"/>
  <c r="C83" i="16"/>
  <c r="C85" i="16"/>
  <c r="C81" i="16"/>
  <c r="C107" i="16"/>
  <c r="C108" i="16"/>
  <c r="C109" i="16"/>
  <c r="C86" i="16"/>
  <c r="C84" i="16"/>
  <c r="C93" i="16"/>
  <c r="C100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3" i="16"/>
  <c r="C15" i="16"/>
  <c r="C17" i="16"/>
  <c r="C9" i="16"/>
  <c r="C18" i="16"/>
  <c r="C20" i="16"/>
  <c r="C16" i="16"/>
  <c r="C30" i="16"/>
  <c r="C28" i="16"/>
  <c r="C21" i="16"/>
  <c r="C26" i="16"/>
  <c r="C44" i="16"/>
  <c r="C47" i="16"/>
  <c r="C39" i="16"/>
  <c r="C35" i="16"/>
  <c r="C50" i="16"/>
  <c r="C48" i="16"/>
  <c r="C12" i="16"/>
  <c r="C19" i="16"/>
  <c r="C11" i="16"/>
  <c r="C23" i="16"/>
  <c r="C41" i="16"/>
  <c r="C40" i="16"/>
  <c r="C10" i="16"/>
  <c r="C36" i="16"/>
  <c r="C43" i="16"/>
  <c r="C46" i="16"/>
  <c r="C49" i="16"/>
  <c r="C25" i="16"/>
  <c r="C32" i="16"/>
  <c r="C38" i="16"/>
  <c r="C31" i="16"/>
  <c r="C34" i="16"/>
  <c r="C37" i="16"/>
  <c r="C24" i="16"/>
  <c r="C29" i="16"/>
  <c r="C22" i="16"/>
  <c r="C51" i="16"/>
  <c r="C52" i="16"/>
  <c r="C53" i="16"/>
  <c r="C45" i="16"/>
  <c r="C27" i="16"/>
  <c r="C33" i="16"/>
  <c r="C42" i="16"/>
  <c r="C54" i="16"/>
  <c r="C55" i="16"/>
  <c r="C56" i="16"/>
  <c r="C57" i="16"/>
  <c r="C58" i="16"/>
  <c r="C14" i="16"/>
  <c r="E97" i="16"/>
  <c r="F97" i="16"/>
  <c r="H97" i="16"/>
  <c r="I97" i="16"/>
  <c r="J97" i="16"/>
  <c r="K97" i="16"/>
  <c r="L97" i="16"/>
  <c r="O97" i="16"/>
  <c r="P97" i="16"/>
  <c r="Q97" i="16"/>
  <c r="R97" i="16"/>
  <c r="S97" i="16"/>
  <c r="T97" i="16"/>
  <c r="U97" i="16"/>
  <c r="V97" i="16"/>
  <c r="W97" i="16"/>
  <c r="X97" i="16"/>
  <c r="Y97" i="16"/>
  <c r="Z97" i="16"/>
  <c r="E106" i="16"/>
  <c r="F106" i="16"/>
  <c r="G106" i="16"/>
  <c r="H106" i="16"/>
  <c r="I106" i="16"/>
  <c r="J106" i="16"/>
  <c r="K106" i="16"/>
  <c r="L106" i="16"/>
  <c r="M106" i="16"/>
  <c r="N106" i="16"/>
  <c r="O106" i="16"/>
  <c r="P106" i="16"/>
  <c r="Q106" i="16"/>
  <c r="R106" i="16"/>
  <c r="S106" i="16"/>
  <c r="T106" i="16"/>
  <c r="U106" i="16"/>
  <c r="V106" i="16"/>
  <c r="W106" i="16"/>
  <c r="X106" i="16"/>
  <c r="Y106" i="16"/>
  <c r="Z106" i="16"/>
  <c r="E102" i="16"/>
  <c r="F102" i="16"/>
  <c r="H102" i="16"/>
  <c r="I102" i="16"/>
  <c r="J102" i="16"/>
  <c r="K102" i="16"/>
  <c r="L102" i="16"/>
  <c r="M102" i="16"/>
  <c r="N102" i="16"/>
  <c r="O102" i="16"/>
  <c r="P102" i="16"/>
  <c r="Q102" i="16"/>
  <c r="R102" i="16"/>
  <c r="S102" i="16"/>
  <c r="T102" i="16"/>
  <c r="U102" i="16"/>
  <c r="V102" i="16"/>
  <c r="W102" i="16"/>
  <c r="X102" i="16"/>
  <c r="Y102" i="16"/>
  <c r="Z102" i="16"/>
  <c r="O30" i="14"/>
  <c r="Q30" i="14"/>
  <c r="D59" i="16"/>
  <c r="D122" i="16"/>
  <c r="AA106" i="16"/>
  <c r="AB106" i="16"/>
  <c r="AB102" i="16"/>
  <c r="AA102" i="16"/>
  <c r="E109" i="16"/>
  <c r="F109" i="16"/>
  <c r="G109" i="16"/>
  <c r="H109" i="16"/>
  <c r="I109" i="16"/>
  <c r="J109" i="16"/>
  <c r="K109" i="16"/>
  <c r="L109" i="16"/>
  <c r="O109" i="16"/>
  <c r="P109" i="16"/>
  <c r="Q109" i="16"/>
  <c r="R109" i="16"/>
  <c r="S109" i="16"/>
  <c r="T109" i="16"/>
  <c r="U109" i="16"/>
  <c r="V109" i="16"/>
  <c r="W109" i="16"/>
  <c r="X109" i="16"/>
  <c r="Y109" i="16"/>
  <c r="Z109" i="16"/>
  <c r="E86" i="16"/>
  <c r="F86" i="16"/>
  <c r="G86" i="16"/>
  <c r="H86" i="16"/>
  <c r="I86" i="16"/>
  <c r="J86" i="16"/>
  <c r="K86" i="16"/>
  <c r="L86" i="16"/>
  <c r="M86" i="16"/>
  <c r="N86" i="16"/>
  <c r="P86" i="16"/>
  <c r="Q86" i="16"/>
  <c r="R86" i="16"/>
  <c r="S86" i="16"/>
  <c r="T86" i="16"/>
  <c r="U86" i="16"/>
  <c r="V86" i="16"/>
  <c r="W86" i="16"/>
  <c r="X86" i="16"/>
  <c r="Y86" i="16"/>
  <c r="Z86" i="16"/>
  <c r="E84" i="16"/>
  <c r="F84" i="16"/>
  <c r="G84" i="16"/>
  <c r="H84" i="16"/>
  <c r="I84" i="16"/>
  <c r="J84" i="16"/>
  <c r="K84" i="16"/>
  <c r="L84" i="16"/>
  <c r="M84" i="16"/>
  <c r="N84" i="16"/>
  <c r="P84" i="16"/>
  <c r="Q84" i="16"/>
  <c r="R84" i="16"/>
  <c r="S84" i="16"/>
  <c r="T84" i="16"/>
  <c r="U84" i="16"/>
  <c r="V84" i="16"/>
  <c r="W84" i="16"/>
  <c r="X84" i="16"/>
  <c r="Z84" i="16"/>
  <c r="E93" i="16"/>
  <c r="F93" i="16"/>
  <c r="G93" i="16"/>
  <c r="H93" i="16"/>
  <c r="I93" i="16"/>
  <c r="J93" i="16"/>
  <c r="K93" i="16"/>
  <c r="L93" i="16"/>
  <c r="M93" i="16"/>
  <c r="N93" i="16"/>
  <c r="O93" i="16"/>
  <c r="P93" i="16"/>
  <c r="Q93" i="16"/>
  <c r="R93" i="16"/>
  <c r="S93" i="16"/>
  <c r="T93" i="16"/>
  <c r="U93" i="16"/>
  <c r="V93" i="16"/>
  <c r="W93" i="16"/>
  <c r="X93" i="16"/>
  <c r="Z93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Q100" i="16"/>
  <c r="R100" i="16"/>
  <c r="S100" i="16"/>
  <c r="T100" i="16"/>
  <c r="U100" i="16"/>
  <c r="V100" i="16"/>
  <c r="W100" i="16"/>
  <c r="X100" i="16"/>
  <c r="Z100" i="16"/>
  <c r="E110" i="16"/>
  <c r="F110" i="16"/>
  <c r="G110" i="16"/>
  <c r="H110" i="16"/>
  <c r="I110" i="16"/>
  <c r="J110" i="16"/>
  <c r="K110" i="16"/>
  <c r="L110" i="16"/>
  <c r="M110" i="16"/>
  <c r="N110" i="16"/>
  <c r="O110" i="16"/>
  <c r="P110" i="16"/>
  <c r="Q110" i="16"/>
  <c r="R110" i="16"/>
  <c r="S110" i="16"/>
  <c r="T110" i="16"/>
  <c r="U110" i="16"/>
  <c r="V110" i="16"/>
  <c r="W110" i="16"/>
  <c r="X110" i="16"/>
  <c r="Y110" i="16"/>
  <c r="Z110" i="16"/>
  <c r="E111" i="16"/>
  <c r="F111" i="16"/>
  <c r="G111" i="16"/>
  <c r="H111" i="16"/>
  <c r="I111" i="16"/>
  <c r="J111" i="16"/>
  <c r="K111" i="16"/>
  <c r="L111" i="16"/>
  <c r="M111" i="16"/>
  <c r="N111" i="16"/>
  <c r="O111" i="16"/>
  <c r="P111" i="16"/>
  <c r="Q111" i="16"/>
  <c r="R111" i="16"/>
  <c r="S111" i="16"/>
  <c r="T111" i="16"/>
  <c r="U111" i="16"/>
  <c r="V111" i="16"/>
  <c r="W111" i="16"/>
  <c r="X111" i="16"/>
  <c r="Y111" i="16"/>
  <c r="Z111" i="16"/>
  <c r="E112" i="16"/>
  <c r="F112" i="16"/>
  <c r="G112" i="16"/>
  <c r="H112" i="16"/>
  <c r="I112" i="16"/>
  <c r="J112" i="16"/>
  <c r="K112" i="16"/>
  <c r="L112" i="16"/>
  <c r="M112" i="16"/>
  <c r="N112" i="16"/>
  <c r="O112" i="16"/>
  <c r="P112" i="16"/>
  <c r="Q112" i="16"/>
  <c r="R112" i="16"/>
  <c r="S112" i="16"/>
  <c r="T112" i="16"/>
  <c r="U112" i="16"/>
  <c r="V112" i="16"/>
  <c r="W112" i="16"/>
  <c r="X112" i="16"/>
  <c r="Y112" i="16"/>
  <c r="Z112" i="16"/>
  <c r="E113" i="16"/>
  <c r="F113" i="16"/>
  <c r="G113" i="16"/>
  <c r="H113" i="16"/>
  <c r="I113" i="16"/>
  <c r="J113" i="16"/>
  <c r="K113" i="16"/>
  <c r="L113" i="16"/>
  <c r="M113" i="16"/>
  <c r="N113" i="16"/>
  <c r="O113" i="16"/>
  <c r="P113" i="16"/>
  <c r="Q113" i="16"/>
  <c r="R113" i="16"/>
  <c r="S113" i="16"/>
  <c r="T113" i="16"/>
  <c r="U113" i="16"/>
  <c r="V113" i="16"/>
  <c r="W113" i="16"/>
  <c r="X113" i="16"/>
  <c r="Y113" i="16"/>
  <c r="Z113" i="16"/>
  <c r="E114" i="16"/>
  <c r="F114" i="16"/>
  <c r="G114" i="16"/>
  <c r="H114" i="16"/>
  <c r="I114" i="16"/>
  <c r="J114" i="16"/>
  <c r="K114" i="16"/>
  <c r="L114" i="16"/>
  <c r="M114" i="16"/>
  <c r="N114" i="16"/>
  <c r="O114" i="16"/>
  <c r="P114" i="16"/>
  <c r="Q114" i="16"/>
  <c r="R114" i="16"/>
  <c r="S114" i="16"/>
  <c r="T114" i="16"/>
  <c r="U114" i="16"/>
  <c r="V114" i="16"/>
  <c r="W114" i="16"/>
  <c r="X114" i="16"/>
  <c r="Y114" i="16"/>
  <c r="Z114" i="16"/>
  <c r="E115" i="16"/>
  <c r="F115" i="16"/>
  <c r="G115" i="16"/>
  <c r="H115" i="16"/>
  <c r="I115" i="16"/>
  <c r="J115" i="16"/>
  <c r="K115" i="16"/>
  <c r="L115" i="16"/>
  <c r="M115" i="16"/>
  <c r="N115" i="16"/>
  <c r="O115" i="16"/>
  <c r="P115" i="16"/>
  <c r="Q115" i="16"/>
  <c r="R115" i="16"/>
  <c r="S115" i="16"/>
  <c r="T115" i="16"/>
  <c r="U115" i="16"/>
  <c r="V115" i="16"/>
  <c r="W115" i="16"/>
  <c r="X115" i="16"/>
  <c r="Y115" i="16"/>
  <c r="Z115" i="16"/>
  <c r="E116" i="16"/>
  <c r="F116" i="16"/>
  <c r="G116" i="16"/>
  <c r="H116" i="16"/>
  <c r="I116" i="16"/>
  <c r="J116" i="16"/>
  <c r="K116" i="16"/>
  <c r="L116" i="16"/>
  <c r="M116" i="16"/>
  <c r="N116" i="16"/>
  <c r="O116" i="16"/>
  <c r="P116" i="16"/>
  <c r="Q116" i="16"/>
  <c r="R116" i="16"/>
  <c r="S116" i="16"/>
  <c r="T116" i="16"/>
  <c r="U116" i="16"/>
  <c r="V116" i="16"/>
  <c r="W116" i="16"/>
  <c r="X116" i="16"/>
  <c r="Y116" i="16"/>
  <c r="Z116" i="16"/>
  <c r="E117" i="16"/>
  <c r="F117" i="16"/>
  <c r="G117" i="16"/>
  <c r="H117" i="16"/>
  <c r="I117" i="16"/>
  <c r="J117" i="16"/>
  <c r="K117" i="16"/>
  <c r="L117" i="16"/>
  <c r="M117" i="16"/>
  <c r="N117" i="16"/>
  <c r="O117" i="16"/>
  <c r="P117" i="16"/>
  <c r="Q117" i="16"/>
  <c r="R117" i="16"/>
  <c r="S117" i="16"/>
  <c r="T117" i="16"/>
  <c r="U117" i="16"/>
  <c r="V117" i="16"/>
  <c r="W117" i="16"/>
  <c r="X117" i="16"/>
  <c r="Y117" i="16"/>
  <c r="Z117" i="16"/>
  <c r="E118" i="16"/>
  <c r="F118" i="16"/>
  <c r="G118" i="16"/>
  <c r="H118" i="16"/>
  <c r="I118" i="16"/>
  <c r="J118" i="16"/>
  <c r="K118" i="16"/>
  <c r="L118" i="16"/>
  <c r="M118" i="16"/>
  <c r="N118" i="16"/>
  <c r="O118" i="16"/>
  <c r="P118" i="16"/>
  <c r="Q118" i="16"/>
  <c r="R118" i="16"/>
  <c r="S118" i="16"/>
  <c r="T118" i="16"/>
  <c r="U118" i="16"/>
  <c r="V118" i="16"/>
  <c r="W118" i="16"/>
  <c r="X118" i="16"/>
  <c r="Y118" i="16"/>
  <c r="Z118" i="16"/>
  <c r="E119" i="16"/>
  <c r="F119" i="16"/>
  <c r="G119" i="16"/>
  <c r="H119" i="16"/>
  <c r="I119" i="16"/>
  <c r="J119" i="16"/>
  <c r="K119" i="16"/>
  <c r="L119" i="16"/>
  <c r="M119" i="16"/>
  <c r="N119" i="16"/>
  <c r="O119" i="16"/>
  <c r="P119" i="16"/>
  <c r="Q119" i="16"/>
  <c r="R119" i="16"/>
  <c r="S119" i="16"/>
  <c r="T119" i="16"/>
  <c r="U119" i="16"/>
  <c r="V119" i="16"/>
  <c r="W119" i="16"/>
  <c r="X119" i="16"/>
  <c r="Y119" i="16"/>
  <c r="Z119" i="16"/>
  <c r="E120" i="16"/>
  <c r="F120" i="16"/>
  <c r="G120" i="16"/>
  <c r="H120" i="16"/>
  <c r="I120" i="16"/>
  <c r="J120" i="16"/>
  <c r="K120" i="16"/>
  <c r="L120" i="16"/>
  <c r="M120" i="16"/>
  <c r="N120" i="16"/>
  <c r="O120" i="16"/>
  <c r="P120" i="16"/>
  <c r="Q120" i="16"/>
  <c r="R120" i="16"/>
  <c r="S120" i="16"/>
  <c r="T120" i="16"/>
  <c r="U120" i="16"/>
  <c r="V120" i="16"/>
  <c r="W120" i="16"/>
  <c r="X120" i="16"/>
  <c r="Y120" i="16"/>
  <c r="Z120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Z53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U55" i="16"/>
  <c r="V55" i="16"/>
  <c r="W55" i="16"/>
  <c r="X55" i="16"/>
  <c r="Y55" i="16"/>
  <c r="Z55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56" i="16"/>
  <c r="U56" i="16"/>
  <c r="V56" i="16"/>
  <c r="W56" i="16"/>
  <c r="X56" i="16"/>
  <c r="Y56" i="16"/>
  <c r="Z56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X57" i="16"/>
  <c r="Y57" i="16"/>
  <c r="Z57" i="16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B7" i="30"/>
  <c r="F5" i="30"/>
  <c r="B6" i="13"/>
  <c r="M19" i="13"/>
  <c r="M18" i="13"/>
  <c r="M21" i="13"/>
  <c r="M20" i="13"/>
  <c r="M23" i="13"/>
  <c r="M22" i="13"/>
  <c r="M25" i="13"/>
  <c r="M24" i="13"/>
  <c r="M15" i="13"/>
  <c r="M14" i="13"/>
  <c r="M17" i="13"/>
  <c r="M16" i="13"/>
  <c r="M11" i="13"/>
  <c r="M13" i="13"/>
  <c r="M12" i="13"/>
  <c r="C102" i="16"/>
  <c r="C104" i="16"/>
  <c r="C106" i="16"/>
  <c r="C68" i="16"/>
  <c r="C89" i="16"/>
  <c r="C90" i="16"/>
  <c r="C96" i="16"/>
  <c r="C70" i="16"/>
  <c r="C73" i="16"/>
  <c r="C77" i="16"/>
  <c r="C75" i="16"/>
  <c r="C78" i="16"/>
  <c r="C97" i="16"/>
  <c r="C76" i="16"/>
  <c r="C72" i="16"/>
  <c r="C65" i="16"/>
  <c r="C79" i="16"/>
  <c r="AB119" i="16"/>
  <c r="AB116" i="16"/>
  <c r="AB113" i="16"/>
  <c r="AB111" i="16"/>
  <c r="AB100" i="16"/>
  <c r="AB93" i="16"/>
  <c r="AB84" i="16"/>
  <c r="AB86" i="16"/>
  <c r="AA153" i="2"/>
  <c r="AB71" i="2"/>
  <c r="AB70" i="2"/>
  <c r="AB172" i="2"/>
  <c r="AB171" i="2"/>
  <c r="AB80" i="2"/>
  <c r="AB78" i="2"/>
  <c r="AB76" i="2"/>
  <c r="AB74" i="2"/>
  <c r="AB72" i="2"/>
  <c r="AB55" i="16"/>
  <c r="AB118" i="16"/>
  <c r="AB42" i="16"/>
  <c r="AB54" i="16"/>
  <c r="AB27" i="16"/>
  <c r="AB53" i="16"/>
  <c r="AB120" i="16"/>
  <c r="AB110" i="16"/>
  <c r="AB56" i="16"/>
  <c r="AB115" i="16"/>
  <c r="AB161" i="2"/>
  <c r="AA154" i="2"/>
  <c r="AA42" i="16"/>
  <c r="AA33" i="16"/>
  <c r="AA45" i="16"/>
  <c r="AA113" i="16"/>
  <c r="AA112" i="16"/>
  <c r="AA55" i="16"/>
  <c r="AA54" i="16"/>
  <c r="AB45" i="16"/>
  <c r="AA119" i="16"/>
  <c r="AA118" i="16"/>
  <c r="AB117" i="16"/>
  <c r="AA117" i="16"/>
  <c r="AA116" i="16"/>
  <c r="AB112" i="16"/>
  <c r="AA100" i="16"/>
  <c r="AA93" i="16"/>
  <c r="AA84" i="16"/>
  <c r="AA115" i="16"/>
  <c r="AA114" i="16"/>
  <c r="AA27" i="16"/>
  <c r="AB57" i="16"/>
  <c r="AA57" i="16"/>
  <c r="AA56" i="16"/>
  <c r="AB33" i="16"/>
  <c r="AA53" i="16"/>
  <c r="AA120" i="16"/>
  <c r="AB114" i="16"/>
  <c r="AA111" i="16"/>
  <c r="AA110" i="16"/>
  <c r="AA86" i="16"/>
  <c r="AB170" i="2"/>
  <c r="AB164" i="2"/>
  <c r="AB162" i="2"/>
  <c r="AB160" i="2"/>
  <c r="AB153" i="2"/>
  <c r="AB168" i="2"/>
  <c r="AB166" i="2"/>
  <c r="AB165" i="2"/>
  <c r="AB155" i="2"/>
  <c r="AA172" i="2"/>
  <c r="AA170" i="2"/>
  <c r="AB167" i="2"/>
  <c r="AB156" i="2"/>
  <c r="AA156" i="2"/>
  <c r="AA155" i="2"/>
  <c r="AA171" i="2"/>
  <c r="AB169" i="2"/>
  <c r="AA169" i="2"/>
  <c r="AA164" i="2"/>
  <c r="AB163" i="2"/>
  <c r="AA163" i="2"/>
  <c r="AA162" i="2"/>
  <c r="AB81" i="2"/>
  <c r="AA81" i="2"/>
  <c r="AA80" i="2"/>
  <c r="AB79" i="2"/>
  <c r="AA79" i="2"/>
  <c r="AA78" i="2"/>
  <c r="AB77" i="2"/>
  <c r="AA77" i="2"/>
  <c r="AA76" i="2"/>
  <c r="AB75" i="2"/>
  <c r="AA75" i="2"/>
  <c r="AA74" i="2"/>
  <c r="AB73" i="2"/>
  <c r="AA73" i="2"/>
  <c r="AA72" i="2"/>
  <c r="AB176" i="2"/>
  <c r="AB175" i="2"/>
  <c r="AB174" i="2"/>
  <c r="AB173" i="2"/>
  <c r="AA161" i="2"/>
  <c r="AB154" i="2"/>
  <c r="AA71" i="2"/>
  <c r="AA70" i="2"/>
  <c r="AB159" i="2"/>
  <c r="AB158" i="2"/>
  <c r="AB157" i="2"/>
  <c r="AA175" i="2"/>
  <c r="AA173" i="2"/>
  <c r="AA167" i="2"/>
  <c r="AA165" i="2"/>
  <c r="AA159" i="2"/>
  <c r="AA157" i="2"/>
  <c r="AA176" i="2"/>
  <c r="AA174" i="2"/>
  <c r="AA168" i="2"/>
  <c r="AA166" i="2"/>
  <c r="AA160" i="2"/>
  <c r="AA158" i="2"/>
  <c r="E82" i="16"/>
  <c r="F82" i="16"/>
  <c r="H82" i="16"/>
  <c r="I82" i="16"/>
  <c r="J82" i="16"/>
  <c r="L82" i="16"/>
  <c r="P82" i="16"/>
  <c r="Q82" i="16"/>
  <c r="R82" i="16"/>
  <c r="S82" i="16"/>
  <c r="T82" i="16"/>
  <c r="U82" i="16"/>
  <c r="V82" i="16"/>
  <c r="W82" i="16"/>
  <c r="X82" i="16"/>
  <c r="Z82" i="16"/>
  <c r="F66" i="16"/>
  <c r="H66" i="16"/>
  <c r="J66" i="16"/>
  <c r="K66" i="16"/>
  <c r="L66" i="16"/>
  <c r="P66" i="16"/>
  <c r="R66" i="16"/>
  <c r="T66" i="16"/>
  <c r="V66" i="16"/>
  <c r="X66" i="16"/>
  <c r="Z6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X11" i="16"/>
  <c r="Y11" i="16"/>
  <c r="Z11" i="16"/>
  <c r="C136" i="2"/>
  <c r="D136" i="2"/>
  <c r="E136" i="2"/>
  <c r="F136" i="2"/>
  <c r="G136" i="2"/>
  <c r="H136" i="2"/>
  <c r="I136" i="2"/>
  <c r="J136" i="2"/>
  <c r="K136" i="2"/>
  <c r="L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D114" i="2"/>
  <c r="E114" i="2"/>
  <c r="F114" i="2"/>
  <c r="H114" i="2"/>
  <c r="I114" i="2"/>
  <c r="J114" i="2"/>
  <c r="K114" i="2"/>
  <c r="L114" i="2"/>
  <c r="O114" i="2"/>
  <c r="P114" i="2"/>
  <c r="Q114" i="2"/>
  <c r="R114" i="2"/>
  <c r="S114" i="2"/>
  <c r="T114" i="2"/>
  <c r="U114" i="2"/>
  <c r="V114" i="2"/>
  <c r="X114" i="2"/>
  <c r="Z114" i="2"/>
  <c r="C103" i="2"/>
  <c r="D103" i="2"/>
  <c r="E103" i="2"/>
  <c r="F103" i="2"/>
  <c r="G103" i="2"/>
  <c r="H103" i="2"/>
  <c r="I103" i="2"/>
  <c r="J103" i="2"/>
  <c r="K103" i="2"/>
  <c r="L103" i="2"/>
  <c r="N103" i="2"/>
  <c r="P103" i="2"/>
  <c r="R103" i="2"/>
  <c r="T103" i="2"/>
  <c r="U103" i="2"/>
  <c r="V103" i="2"/>
  <c r="W103" i="2"/>
  <c r="X103" i="2"/>
  <c r="Z103" i="2"/>
  <c r="D134" i="2"/>
  <c r="E134" i="2"/>
  <c r="F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X134" i="2"/>
  <c r="Y134" i="2"/>
  <c r="Z134" i="2"/>
  <c r="C131" i="2"/>
  <c r="D131" i="2"/>
  <c r="E131" i="2"/>
  <c r="F131" i="2"/>
  <c r="G131" i="2"/>
  <c r="H131" i="2"/>
  <c r="I131" i="2"/>
  <c r="J131" i="2"/>
  <c r="K131" i="2"/>
  <c r="L131" i="2"/>
  <c r="O131" i="2"/>
  <c r="P131" i="2"/>
  <c r="Q131" i="2"/>
  <c r="R131" i="2"/>
  <c r="T131" i="2"/>
  <c r="U131" i="2"/>
  <c r="V131" i="2"/>
  <c r="W131" i="2"/>
  <c r="X131" i="2"/>
  <c r="Y131" i="2"/>
  <c r="Z131" i="2"/>
  <c r="C122" i="2"/>
  <c r="D122" i="2"/>
  <c r="E122" i="2"/>
  <c r="F122" i="2"/>
  <c r="G122" i="2"/>
  <c r="H122" i="2"/>
  <c r="I122" i="2"/>
  <c r="J122" i="2"/>
  <c r="K122" i="2"/>
  <c r="L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53" i="2"/>
  <c r="AB52" i="2"/>
  <c r="AB11" i="16"/>
  <c r="AB46" i="16"/>
  <c r="AB42" i="2"/>
  <c r="AA46" i="16"/>
  <c r="AA11" i="16"/>
  <c r="AB103" i="2"/>
  <c r="AA52" i="2"/>
  <c r="AA29" i="2"/>
  <c r="AB134" i="2"/>
  <c r="AB29" i="2"/>
  <c r="AA134" i="2"/>
  <c r="AA103" i="2"/>
  <c r="AA42" i="2"/>
  <c r="AB53" i="2"/>
  <c r="B6" i="30"/>
  <c r="M15" i="30"/>
  <c r="M31" i="30"/>
  <c r="M13" i="30"/>
  <c r="M18" i="30"/>
  <c r="M11" i="30"/>
  <c r="M16" i="30"/>
  <c r="M17" i="30"/>
  <c r="M19" i="30"/>
  <c r="M12" i="30"/>
  <c r="M14" i="30"/>
  <c r="B6" i="29"/>
  <c r="M31" i="29"/>
  <c r="P31" i="29"/>
  <c r="M11" i="29"/>
  <c r="P11" i="29"/>
  <c r="M12" i="29"/>
  <c r="P12" i="29"/>
  <c r="M13" i="29"/>
  <c r="P13" i="29"/>
  <c r="D141" i="2"/>
  <c r="F141" i="2"/>
  <c r="G141" i="2"/>
  <c r="H141" i="2"/>
  <c r="I141" i="2"/>
  <c r="J141" i="2"/>
  <c r="K141" i="2"/>
  <c r="L141" i="2"/>
  <c r="N141" i="2"/>
  <c r="O141" i="2"/>
  <c r="P141" i="2"/>
  <c r="Q141" i="2"/>
  <c r="R141" i="2"/>
  <c r="S141" i="2"/>
  <c r="T141" i="2"/>
  <c r="U141" i="2"/>
  <c r="V141" i="2"/>
  <c r="W141" i="2"/>
  <c r="X141" i="2"/>
  <c r="Z141" i="2"/>
  <c r="AA141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B19" i="2"/>
  <c r="AA28" i="2"/>
  <c r="AA19" i="2"/>
  <c r="AB56" i="2"/>
  <c r="AA56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C104" i="2"/>
  <c r="D104" i="2"/>
  <c r="F104" i="2"/>
  <c r="G104" i="2"/>
  <c r="H104" i="2"/>
  <c r="J104" i="2"/>
  <c r="K104" i="2"/>
  <c r="L104" i="2"/>
  <c r="P104" i="2"/>
  <c r="R104" i="2"/>
  <c r="T104" i="2"/>
  <c r="U104" i="2"/>
  <c r="V104" i="2"/>
  <c r="W104" i="2"/>
  <c r="X104" i="2"/>
  <c r="Y104" i="2"/>
  <c r="Z104" i="2"/>
  <c r="C142" i="2"/>
  <c r="D142" i="2"/>
  <c r="E142" i="2"/>
  <c r="F142" i="2"/>
  <c r="G142" i="2"/>
  <c r="H142" i="2"/>
  <c r="J142" i="2"/>
  <c r="K142" i="2"/>
  <c r="L142" i="2"/>
  <c r="O142" i="2"/>
  <c r="P142" i="2"/>
  <c r="Q142" i="2"/>
  <c r="R142" i="2"/>
  <c r="S142" i="2"/>
  <c r="T142" i="2"/>
  <c r="U142" i="2"/>
  <c r="V142" i="2"/>
  <c r="W142" i="2"/>
  <c r="X142" i="2"/>
  <c r="Z142" i="2"/>
  <c r="D118" i="2"/>
  <c r="E118" i="2"/>
  <c r="F118" i="2"/>
  <c r="G118" i="2"/>
  <c r="H118" i="2"/>
  <c r="J118" i="2"/>
  <c r="L118" i="2"/>
  <c r="M118" i="2"/>
  <c r="N118" i="2"/>
  <c r="O118" i="2"/>
  <c r="P118" i="2"/>
  <c r="Q118" i="2"/>
  <c r="R118" i="2"/>
  <c r="T118" i="2"/>
  <c r="U118" i="2"/>
  <c r="V118" i="2"/>
  <c r="X118" i="2"/>
  <c r="Y118" i="2"/>
  <c r="Z118" i="2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R58" i="16"/>
  <c r="S58" i="16"/>
  <c r="T58" i="16"/>
  <c r="U58" i="16"/>
  <c r="V58" i="16"/>
  <c r="W58" i="16"/>
  <c r="X58" i="16"/>
  <c r="Y58" i="16"/>
  <c r="Z58" i="16"/>
  <c r="F91" i="16"/>
  <c r="G91" i="16"/>
  <c r="H91" i="16"/>
  <c r="J91" i="16"/>
  <c r="K91" i="16"/>
  <c r="L91" i="16"/>
  <c r="O91" i="16"/>
  <c r="P91" i="16"/>
  <c r="Q91" i="16"/>
  <c r="R91" i="16"/>
  <c r="S91" i="16"/>
  <c r="T91" i="16"/>
  <c r="U91" i="16"/>
  <c r="V91" i="16"/>
  <c r="W91" i="16"/>
  <c r="X91" i="16"/>
  <c r="Y91" i="16"/>
  <c r="Z91" i="16"/>
  <c r="E121" i="16"/>
  <c r="F121" i="16"/>
  <c r="G121" i="16"/>
  <c r="H121" i="16"/>
  <c r="I121" i="16"/>
  <c r="J121" i="16"/>
  <c r="K121" i="16"/>
  <c r="L121" i="16"/>
  <c r="M121" i="16"/>
  <c r="N121" i="16"/>
  <c r="O121" i="16"/>
  <c r="P121" i="16"/>
  <c r="Q121" i="16"/>
  <c r="R121" i="16"/>
  <c r="S121" i="16"/>
  <c r="T121" i="16"/>
  <c r="U121" i="16"/>
  <c r="V121" i="16"/>
  <c r="W121" i="16"/>
  <c r="X121" i="16"/>
  <c r="Y121" i="16"/>
  <c r="Z121" i="16"/>
  <c r="AB62" i="2"/>
  <c r="AA55" i="2"/>
  <c r="AA38" i="2"/>
  <c r="AB121" i="16"/>
  <c r="AB19" i="16"/>
  <c r="AA58" i="16"/>
  <c r="AA121" i="16"/>
  <c r="AA19" i="16"/>
  <c r="AB58" i="16"/>
  <c r="AA118" i="2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X10" i="16"/>
  <c r="Y10" i="16"/>
  <c r="Z10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X22" i="16"/>
  <c r="Y22" i="16"/>
  <c r="Z22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AB51" i="16"/>
  <c r="AB29" i="16"/>
  <c r="AB31" i="16"/>
  <c r="AB52" i="16"/>
  <c r="AB36" i="16"/>
  <c r="AB10" i="16"/>
  <c r="AB38" i="16"/>
  <c r="AB37" i="16"/>
  <c r="AA52" i="16"/>
  <c r="AA24" i="16"/>
  <c r="AA10" i="16"/>
  <c r="AB22" i="16"/>
  <c r="AA22" i="16"/>
  <c r="AA34" i="16"/>
  <c r="AB39" i="16"/>
  <c r="AA39" i="16"/>
  <c r="AA29" i="16"/>
  <c r="AA38" i="16"/>
  <c r="AB24" i="16"/>
  <c r="AA40" i="16"/>
  <c r="AB34" i="16"/>
  <c r="AA37" i="16"/>
  <c r="AA36" i="16"/>
  <c r="AA51" i="16"/>
  <c r="AA31" i="16"/>
  <c r="AA47" i="16"/>
  <c r="E68" i="16"/>
  <c r="F68" i="16"/>
  <c r="H68" i="16"/>
  <c r="J68" i="16"/>
  <c r="L68" i="16"/>
  <c r="P68" i="16"/>
  <c r="Q68" i="16"/>
  <c r="R68" i="16"/>
  <c r="T68" i="16"/>
  <c r="U68" i="16"/>
  <c r="V68" i="16"/>
  <c r="X68" i="16"/>
  <c r="Z6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F80" i="16"/>
  <c r="H80" i="16"/>
  <c r="I80" i="16"/>
  <c r="J80" i="16"/>
  <c r="K80" i="16"/>
  <c r="L80" i="16"/>
  <c r="P80" i="16"/>
  <c r="Q80" i="16"/>
  <c r="R80" i="16"/>
  <c r="S80" i="16"/>
  <c r="T80" i="16"/>
  <c r="U80" i="16"/>
  <c r="V80" i="16"/>
  <c r="W80" i="16"/>
  <c r="X80" i="16"/>
  <c r="Y80" i="16"/>
  <c r="Z80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X12" i="16"/>
  <c r="Y12" i="16"/>
  <c r="Z12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E92" i="16"/>
  <c r="F92" i="16"/>
  <c r="H92" i="16"/>
  <c r="I92" i="16"/>
  <c r="J92" i="16"/>
  <c r="K92" i="16"/>
  <c r="L92" i="16"/>
  <c r="M92" i="16"/>
  <c r="N92" i="16"/>
  <c r="O92" i="16"/>
  <c r="P92" i="16"/>
  <c r="Q92" i="16"/>
  <c r="R92" i="16"/>
  <c r="S92" i="16"/>
  <c r="T92" i="16"/>
  <c r="U92" i="16"/>
  <c r="V92" i="16"/>
  <c r="X92" i="16"/>
  <c r="Y92" i="16"/>
  <c r="Z92" i="16"/>
  <c r="E101" i="16"/>
  <c r="F101" i="16"/>
  <c r="H101" i="16"/>
  <c r="I101" i="16"/>
  <c r="J101" i="16"/>
  <c r="K101" i="16"/>
  <c r="L101" i="16"/>
  <c r="M101" i="16"/>
  <c r="N101" i="16"/>
  <c r="O101" i="16"/>
  <c r="P101" i="16"/>
  <c r="Q101" i="16"/>
  <c r="R101" i="16"/>
  <c r="S101" i="16"/>
  <c r="T101" i="16"/>
  <c r="U101" i="16"/>
  <c r="V101" i="16"/>
  <c r="X101" i="16"/>
  <c r="Y101" i="16"/>
  <c r="Z101" i="16"/>
  <c r="E89" i="16"/>
  <c r="F89" i="16"/>
  <c r="H89" i="16"/>
  <c r="I89" i="16"/>
  <c r="J89" i="16"/>
  <c r="K89" i="16"/>
  <c r="L89" i="16"/>
  <c r="N89" i="16"/>
  <c r="P89" i="16"/>
  <c r="Q89" i="16"/>
  <c r="R89" i="16"/>
  <c r="S89" i="16"/>
  <c r="T89" i="16"/>
  <c r="U89" i="16"/>
  <c r="V89" i="16"/>
  <c r="W89" i="16"/>
  <c r="X89" i="16"/>
  <c r="Y89" i="16"/>
  <c r="Z89" i="16"/>
  <c r="E96" i="16"/>
  <c r="F96" i="16"/>
  <c r="G96" i="16"/>
  <c r="H96" i="16"/>
  <c r="I96" i="16"/>
  <c r="J96" i="16"/>
  <c r="K96" i="16"/>
  <c r="L96" i="16"/>
  <c r="N96" i="16"/>
  <c r="P96" i="16"/>
  <c r="Q96" i="16"/>
  <c r="R96" i="16"/>
  <c r="S96" i="16"/>
  <c r="T96" i="16"/>
  <c r="V96" i="16"/>
  <c r="X96" i="16"/>
  <c r="Y96" i="16"/>
  <c r="Z96" i="16"/>
  <c r="E88" i="16"/>
  <c r="F88" i="16"/>
  <c r="G88" i="16"/>
  <c r="H88" i="16"/>
  <c r="I88" i="16"/>
  <c r="J88" i="16"/>
  <c r="K88" i="16"/>
  <c r="L88" i="16"/>
  <c r="O88" i="16"/>
  <c r="P88" i="16"/>
  <c r="Q88" i="16"/>
  <c r="R88" i="16"/>
  <c r="S88" i="16"/>
  <c r="T88" i="16"/>
  <c r="U88" i="16"/>
  <c r="V88" i="16"/>
  <c r="W88" i="16"/>
  <c r="X88" i="16"/>
  <c r="Y88" i="16"/>
  <c r="Z88" i="16"/>
  <c r="E98" i="16"/>
  <c r="F98" i="16"/>
  <c r="G98" i="16"/>
  <c r="H98" i="16"/>
  <c r="I98" i="16"/>
  <c r="J98" i="16"/>
  <c r="K98" i="16"/>
  <c r="L98" i="16"/>
  <c r="O98" i="16"/>
  <c r="P98" i="16"/>
  <c r="Q98" i="16"/>
  <c r="R98" i="16"/>
  <c r="S98" i="16"/>
  <c r="T98" i="16"/>
  <c r="U98" i="16"/>
  <c r="V98" i="16"/>
  <c r="W98" i="16"/>
  <c r="X98" i="16"/>
  <c r="Y98" i="16"/>
  <c r="Z98" i="16"/>
  <c r="F69" i="16"/>
  <c r="G69" i="16"/>
  <c r="H69" i="16"/>
  <c r="I69" i="16"/>
  <c r="J69" i="16"/>
  <c r="L69" i="16"/>
  <c r="P69" i="16"/>
  <c r="Q69" i="16"/>
  <c r="R69" i="16"/>
  <c r="T69" i="16"/>
  <c r="U69" i="16"/>
  <c r="V69" i="16"/>
  <c r="X69" i="16"/>
  <c r="Z69" i="16"/>
  <c r="E99" i="16"/>
  <c r="F99" i="16"/>
  <c r="G99" i="16"/>
  <c r="H99" i="16"/>
  <c r="I99" i="16"/>
  <c r="J99" i="16"/>
  <c r="K99" i="16"/>
  <c r="L99" i="16"/>
  <c r="O99" i="16"/>
  <c r="P99" i="16"/>
  <c r="Q99" i="16"/>
  <c r="R99" i="16"/>
  <c r="S99" i="16"/>
  <c r="T99" i="16"/>
  <c r="U99" i="16"/>
  <c r="V99" i="16"/>
  <c r="W99" i="16"/>
  <c r="X99" i="16"/>
  <c r="Y99" i="16"/>
  <c r="Z99" i="16"/>
  <c r="E83" i="16"/>
  <c r="F83" i="16"/>
  <c r="G83" i="16"/>
  <c r="H83" i="16"/>
  <c r="I83" i="16"/>
  <c r="J83" i="16"/>
  <c r="K83" i="16"/>
  <c r="L83" i="16"/>
  <c r="O83" i="16"/>
  <c r="P83" i="16"/>
  <c r="Q83" i="16"/>
  <c r="R83" i="16"/>
  <c r="T83" i="16"/>
  <c r="U83" i="16"/>
  <c r="V83" i="16"/>
  <c r="W83" i="16"/>
  <c r="X83" i="16"/>
  <c r="Y83" i="16"/>
  <c r="Z83" i="16"/>
  <c r="E85" i="16"/>
  <c r="F85" i="16"/>
  <c r="G85" i="16"/>
  <c r="H85" i="16"/>
  <c r="I85" i="16"/>
  <c r="J85" i="16"/>
  <c r="K85" i="16"/>
  <c r="L85" i="16"/>
  <c r="P85" i="16"/>
  <c r="Q85" i="16"/>
  <c r="R85" i="16"/>
  <c r="S85" i="16"/>
  <c r="T85" i="16"/>
  <c r="U85" i="16"/>
  <c r="V85" i="16"/>
  <c r="W85" i="16"/>
  <c r="X85" i="16"/>
  <c r="Y85" i="16"/>
  <c r="Z85" i="16"/>
  <c r="E81" i="16"/>
  <c r="F81" i="16"/>
  <c r="G81" i="16"/>
  <c r="H81" i="16"/>
  <c r="I81" i="16"/>
  <c r="J81" i="16"/>
  <c r="K81" i="16"/>
  <c r="L81" i="16"/>
  <c r="P81" i="16"/>
  <c r="Q81" i="16"/>
  <c r="R81" i="16"/>
  <c r="S81" i="16"/>
  <c r="T81" i="16"/>
  <c r="U81" i="16"/>
  <c r="V81" i="16"/>
  <c r="X81" i="16"/>
  <c r="Y81" i="16"/>
  <c r="Z81" i="16"/>
  <c r="E67" i="16"/>
  <c r="F67" i="16"/>
  <c r="H67" i="16"/>
  <c r="J67" i="16"/>
  <c r="L67" i="16"/>
  <c r="P67" i="16"/>
  <c r="R67" i="16"/>
  <c r="T67" i="16"/>
  <c r="U67" i="16"/>
  <c r="V67" i="16"/>
  <c r="X67" i="16"/>
  <c r="Z67" i="16"/>
  <c r="E107" i="16"/>
  <c r="F107" i="16"/>
  <c r="G107" i="16"/>
  <c r="H107" i="16"/>
  <c r="I107" i="16"/>
  <c r="J107" i="16"/>
  <c r="K107" i="16"/>
  <c r="L107" i="16"/>
  <c r="O107" i="16"/>
  <c r="P107" i="16"/>
  <c r="Q107" i="16"/>
  <c r="R107" i="16"/>
  <c r="S107" i="16"/>
  <c r="T107" i="16"/>
  <c r="U107" i="16"/>
  <c r="V107" i="16"/>
  <c r="W107" i="16"/>
  <c r="X107" i="16"/>
  <c r="Y107" i="16"/>
  <c r="Z107" i="16"/>
  <c r="E108" i="16"/>
  <c r="F108" i="16"/>
  <c r="G108" i="16"/>
  <c r="H108" i="16"/>
  <c r="I108" i="16"/>
  <c r="J108" i="16"/>
  <c r="K108" i="16"/>
  <c r="L108" i="16"/>
  <c r="O108" i="16"/>
  <c r="P108" i="16"/>
  <c r="Q108" i="16"/>
  <c r="R108" i="16"/>
  <c r="S108" i="16"/>
  <c r="T108" i="16"/>
  <c r="U108" i="16"/>
  <c r="V108" i="16"/>
  <c r="W108" i="16"/>
  <c r="X108" i="16"/>
  <c r="Y108" i="16"/>
  <c r="Z108" i="16"/>
  <c r="F94" i="16"/>
  <c r="H94" i="16"/>
  <c r="I94" i="16"/>
  <c r="J94" i="16"/>
  <c r="K94" i="16"/>
  <c r="L94" i="16"/>
  <c r="M94" i="16"/>
  <c r="N94" i="16"/>
  <c r="O94" i="16"/>
  <c r="P94" i="16"/>
  <c r="Q94" i="16"/>
  <c r="R94" i="16"/>
  <c r="S94" i="16"/>
  <c r="T94" i="16"/>
  <c r="U94" i="16"/>
  <c r="V94" i="16"/>
  <c r="W94" i="16"/>
  <c r="X94" i="16"/>
  <c r="Y94" i="16"/>
  <c r="Z94" i="16"/>
  <c r="AB12" i="16"/>
  <c r="AB101" i="16"/>
  <c r="AA12" i="16"/>
  <c r="AB23" i="16"/>
  <c r="AA96" i="16"/>
  <c r="AA23" i="16"/>
  <c r="AB50" i="16"/>
  <c r="AA50" i="16"/>
  <c r="AB89" i="16"/>
  <c r="AA94" i="16"/>
  <c r="AB94" i="16"/>
  <c r="AB96" i="16"/>
  <c r="AA101" i="16"/>
  <c r="AA92" i="16"/>
  <c r="AB92" i="16"/>
  <c r="AA89" i="16"/>
  <c r="C148" i="2"/>
  <c r="D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Z148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C124" i="2"/>
  <c r="D124" i="2"/>
  <c r="F124" i="2"/>
  <c r="G124" i="2"/>
  <c r="H124" i="2"/>
  <c r="I124" i="2"/>
  <c r="J124" i="2"/>
  <c r="K124" i="2"/>
  <c r="L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C101" i="2"/>
  <c r="D101" i="2"/>
  <c r="F101" i="2"/>
  <c r="G101" i="2"/>
  <c r="H101" i="2"/>
  <c r="I101" i="2"/>
  <c r="J101" i="2"/>
  <c r="K101" i="2"/>
  <c r="L101" i="2"/>
  <c r="N101" i="2"/>
  <c r="P101" i="2"/>
  <c r="Q101" i="2"/>
  <c r="R101" i="2"/>
  <c r="T101" i="2"/>
  <c r="U101" i="2"/>
  <c r="V101" i="2"/>
  <c r="X101" i="2"/>
  <c r="Z101" i="2"/>
  <c r="F77" i="16"/>
  <c r="G77" i="16"/>
  <c r="H77" i="16"/>
  <c r="I77" i="16"/>
  <c r="J77" i="16"/>
  <c r="K77" i="16"/>
  <c r="L77" i="16"/>
  <c r="P77" i="16"/>
  <c r="Q77" i="16"/>
  <c r="R77" i="16"/>
  <c r="T77" i="16"/>
  <c r="U77" i="16"/>
  <c r="V77" i="16"/>
  <c r="W77" i="16"/>
  <c r="X77" i="16"/>
  <c r="Z77" i="16"/>
  <c r="F103" i="16"/>
  <c r="H103" i="16"/>
  <c r="I103" i="16"/>
  <c r="J103" i="16"/>
  <c r="K103" i="16"/>
  <c r="L103" i="16"/>
  <c r="M103" i="16"/>
  <c r="N103" i="16"/>
  <c r="O103" i="16"/>
  <c r="P103" i="16"/>
  <c r="Q103" i="16"/>
  <c r="R103" i="16"/>
  <c r="S103" i="16"/>
  <c r="T103" i="16"/>
  <c r="U103" i="16"/>
  <c r="V103" i="16"/>
  <c r="W103" i="16"/>
  <c r="X103" i="16"/>
  <c r="Y103" i="16"/>
  <c r="Z103" i="16"/>
  <c r="F95" i="16"/>
  <c r="G95" i="16"/>
  <c r="H95" i="16"/>
  <c r="J95" i="16"/>
  <c r="K95" i="16"/>
  <c r="L95" i="16"/>
  <c r="M95" i="16"/>
  <c r="N95" i="16"/>
  <c r="O95" i="16"/>
  <c r="P95" i="16"/>
  <c r="Q95" i="16"/>
  <c r="R95" i="16"/>
  <c r="S95" i="16"/>
  <c r="T95" i="16"/>
  <c r="U95" i="16"/>
  <c r="V95" i="16"/>
  <c r="W95" i="16"/>
  <c r="X95" i="16"/>
  <c r="Y95" i="16"/>
  <c r="Z95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E7" i="2"/>
  <c r="Q32" i="30"/>
  <c r="O32" i="30"/>
  <c r="B6" i="23"/>
  <c r="B7" i="23"/>
  <c r="E105" i="16"/>
  <c r="F105" i="16"/>
  <c r="H105" i="16"/>
  <c r="I105" i="16"/>
  <c r="J105" i="16"/>
  <c r="K105" i="16"/>
  <c r="L105" i="16"/>
  <c r="M105" i="16"/>
  <c r="N105" i="16"/>
  <c r="O105" i="16"/>
  <c r="P105" i="16"/>
  <c r="Q105" i="16"/>
  <c r="R105" i="16"/>
  <c r="S105" i="16"/>
  <c r="T105" i="16"/>
  <c r="U105" i="16"/>
  <c r="V105" i="16"/>
  <c r="W105" i="16"/>
  <c r="X105" i="16"/>
  <c r="Y105" i="16"/>
  <c r="Z105" i="16"/>
  <c r="F79" i="16"/>
  <c r="G79" i="16"/>
  <c r="H79" i="16"/>
  <c r="I79" i="16"/>
  <c r="J79" i="16"/>
  <c r="K79" i="16"/>
  <c r="L79" i="16"/>
  <c r="P79" i="16"/>
  <c r="Q79" i="16"/>
  <c r="R79" i="16"/>
  <c r="T79" i="16"/>
  <c r="U79" i="16"/>
  <c r="V79" i="16"/>
  <c r="W79" i="16"/>
  <c r="X79" i="16"/>
  <c r="Y79" i="16"/>
  <c r="Z79" i="16"/>
  <c r="E87" i="16"/>
  <c r="F87" i="16"/>
  <c r="H87" i="16"/>
  <c r="I87" i="16"/>
  <c r="J87" i="16"/>
  <c r="K87" i="16"/>
  <c r="L87" i="16"/>
  <c r="M87" i="16"/>
  <c r="N87" i="16"/>
  <c r="O87" i="16"/>
  <c r="P87" i="16"/>
  <c r="Q87" i="16"/>
  <c r="R87" i="16"/>
  <c r="S87" i="16"/>
  <c r="T87" i="16"/>
  <c r="U87" i="16"/>
  <c r="V87" i="16"/>
  <c r="W87" i="16"/>
  <c r="X87" i="16"/>
  <c r="Y87" i="16"/>
  <c r="Z87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C39" i="2"/>
  <c r="C64" i="2"/>
  <c r="D119" i="2"/>
  <c r="E119" i="2"/>
  <c r="F119" i="2"/>
  <c r="H119" i="2"/>
  <c r="J119" i="2"/>
  <c r="L119" i="2"/>
  <c r="O119" i="2"/>
  <c r="P119" i="2"/>
  <c r="R119" i="2"/>
  <c r="S119" i="2"/>
  <c r="T119" i="2"/>
  <c r="U119" i="2"/>
  <c r="V119" i="2"/>
  <c r="X119" i="2"/>
  <c r="Y119" i="2"/>
  <c r="Z119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X75" i="16"/>
  <c r="X9" i="16"/>
  <c r="D112" i="2"/>
  <c r="F112" i="2"/>
  <c r="H112" i="2"/>
  <c r="J112" i="2"/>
  <c r="L112" i="2"/>
  <c r="P112" i="2"/>
  <c r="R112" i="2"/>
  <c r="T112" i="2"/>
  <c r="V112" i="2"/>
  <c r="W112" i="2"/>
  <c r="X112" i="2"/>
  <c r="Z112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D111" i="2"/>
  <c r="F111" i="2"/>
  <c r="H111" i="2"/>
  <c r="I111" i="2"/>
  <c r="J111" i="2"/>
  <c r="L111" i="2"/>
  <c r="O111" i="2"/>
  <c r="P111" i="2"/>
  <c r="Q111" i="2"/>
  <c r="R111" i="2"/>
  <c r="T111" i="2"/>
  <c r="U111" i="2"/>
  <c r="V111" i="2"/>
  <c r="W111" i="2"/>
  <c r="X111" i="2"/>
  <c r="Y111" i="2"/>
  <c r="Z111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T178" i="2"/>
  <c r="U178" i="2"/>
  <c r="V178" i="2"/>
  <c r="W178" i="2"/>
  <c r="X178" i="2"/>
  <c r="Y178" i="2"/>
  <c r="Z178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T177" i="2"/>
  <c r="U177" i="2"/>
  <c r="V177" i="2"/>
  <c r="W177" i="2"/>
  <c r="X177" i="2"/>
  <c r="Y177" i="2"/>
  <c r="Z177" i="2"/>
  <c r="D102" i="2"/>
  <c r="F102" i="2"/>
  <c r="H102" i="2"/>
  <c r="J102" i="2"/>
  <c r="L102" i="2"/>
  <c r="M102" i="2"/>
  <c r="N102" i="2"/>
  <c r="P102" i="2"/>
  <c r="R102" i="2"/>
  <c r="T102" i="2"/>
  <c r="V102" i="2"/>
  <c r="W102" i="2"/>
  <c r="X102" i="2"/>
  <c r="Z102" i="2"/>
  <c r="D113" i="2"/>
  <c r="F113" i="2"/>
  <c r="H113" i="2"/>
  <c r="J113" i="2"/>
  <c r="K113" i="2"/>
  <c r="L113" i="2"/>
  <c r="N113" i="2"/>
  <c r="P113" i="2"/>
  <c r="Q113" i="2"/>
  <c r="R113" i="2"/>
  <c r="T113" i="2"/>
  <c r="U113" i="2"/>
  <c r="V113" i="2"/>
  <c r="W113" i="2"/>
  <c r="X113" i="2"/>
  <c r="Y113" i="2"/>
  <c r="Z113" i="2"/>
  <c r="D125" i="2"/>
  <c r="F125" i="2"/>
  <c r="G125" i="2"/>
  <c r="H125" i="2"/>
  <c r="J125" i="2"/>
  <c r="K125" i="2"/>
  <c r="L125" i="2"/>
  <c r="O125" i="2"/>
  <c r="P125" i="2"/>
  <c r="Q125" i="2"/>
  <c r="R125" i="2"/>
  <c r="T125" i="2"/>
  <c r="U125" i="2"/>
  <c r="V125" i="2"/>
  <c r="W125" i="2"/>
  <c r="X125" i="2"/>
  <c r="Y125" i="2"/>
  <c r="Z12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B28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F32" i="30"/>
  <c r="D95" i="2"/>
  <c r="F95" i="2"/>
  <c r="H95" i="2"/>
  <c r="J95" i="2"/>
  <c r="L95" i="2"/>
  <c r="P95" i="2"/>
  <c r="R95" i="2"/>
  <c r="T95" i="2"/>
  <c r="V95" i="2"/>
  <c r="X95" i="2"/>
  <c r="Z95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O7" i="16"/>
  <c r="O63" i="16"/>
  <c r="W54" i="24"/>
  <c r="W55" i="24"/>
  <c r="W57" i="24"/>
  <c r="W58" i="24"/>
  <c r="W59" i="24"/>
  <c r="W73" i="26"/>
  <c r="W74" i="26"/>
  <c r="W64" i="24"/>
  <c r="W81" i="23"/>
  <c r="W80" i="26"/>
  <c r="W54" i="30"/>
  <c r="W55" i="30"/>
  <c r="W56" i="31"/>
  <c r="W90" i="29"/>
  <c r="W58" i="31"/>
  <c r="W73" i="27"/>
  <c r="W93" i="29"/>
  <c r="W92" i="32"/>
  <c r="W95" i="29"/>
  <c r="W81" i="33"/>
  <c r="W94" i="23"/>
  <c r="W65" i="30"/>
  <c r="W93" i="26"/>
  <c r="W100" i="29"/>
  <c r="W68" i="30"/>
  <c r="W70" i="13"/>
  <c r="W84" i="24"/>
  <c r="W98" i="26"/>
  <c r="W72" i="30"/>
  <c r="W106" i="29"/>
  <c r="W108" i="29"/>
  <c r="W76" i="31"/>
  <c r="W77" i="30"/>
  <c r="W78" i="31"/>
  <c r="W109" i="23"/>
  <c r="W98" i="33"/>
  <c r="W95" i="24"/>
  <c r="W113" i="32"/>
  <c r="D107" i="2"/>
  <c r="F107" i="2"/>
  <c r="H107" i="2"/>
  <c r="I107" i="2"/>
  <c r="J107" i="2"/>
  <c r="L107" i="2"/>
  <c r="N107" i="2"/>
  <c r="P107" i="2"/>
  <c r="Q107" i="2"/>
  <c r="R107" i="2"/>
  <c r="T107" i="2"/>
  <c r="U107" i="2"/>
  <c r="V107" i="2"/>
  <c r="X107" i="2"/>
  <c r="Z107" i="2"/>
  <c r="D132" i="2"/>
  <c r="E132" i="2"/>
  <c r="F132" i="2"/>
  <c r="G132" i="2"/>
  <c r="H132" i="2"/>
  <c r="I132" i="2"/>
  <c r="J132" i="2"/>
  <c r="L132" i="2"/>
  <c r="N132" i="2"/>
  <c r="O132" i="2"/>
  <c r="P132" i="2"/>
  <c r="Q132" i="2"/>
  <c r="R132" i="2"/>
  <c r="S132" i="2"/>
  <c r="T132" i="2"/>
  <c r="V132" i="2"/>
  <c r="X132" i="2"/>
  <c r="Y132" i="2"/>
  <c r="Z132" i="2"/>
  <c r="D147" i="2"/>
  <c r="E147" i="2"/>
  <c r="F147" i="2"/>
  <c r="H147" i="2"/>
  <c r="I147" i="2"/>
  <c r="J147" i="2"/>
  <c r="L147" i="2"/>
  <c r="M147" i="2"/>
  <c r="N147" i="2"/>
  <c r="P147" i="2"/>
  <c r="Q147" i="2"/>
  <c r="R147" i="2"/>
  <c r="S147" i="2"/>
  <c r="T147" i="2"/>
  <c r="V147" i="2"/>
  <c r="W147" i="2"/>
  <c r="X147" i="2"/>
  <c r="Y147" i="2"/>
  <c r="Z147" i="2"/>
  <c r="D117" i="2"/>
  <c r="E117" i="2"/>
  <c r="F117" i="2"/>
  <c r="H117" i="2"/>
  <c r="I117" i="2"/>
  <c r="J117" i="2"/>
  <c r="L117" i="2"/>
  <c r="P117" i="2"/>
  <c r="Q117" i="2"/>
  <c r="R117" i="2"/>
  <c r="S117" i="2"/>
  <c r="T117" i="2"/>
  <c r="U117" i="2"/>
  <c r="V117" i="2"/>
  <c r="W117" i="2"/>
  <c r="X117" i="2"/>
  <c r="Z117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Z65" i="16"/>
  <c r="X65" i="16"/>
  <c r="V65" i="16"/>
  <c r="T65" i="16"/>
  <c r="R65" i="16"/>
  <c r="P65" i="16"/>
  <c r="L65" i="16"/>
  <c r="J65" i="16"/>
  <c r="H65" i="16"/>
  <c r="F65" i="16"/>
  <c r="U65" i="16"/>
  <c r="E65" i="16"/>
  <c r="Z17" i="16"/>
  <c r="X17" i="16"/>
  <c r="V17" i="16"/>
  <c r="T17" i="16"/>
  <c r="R17" i="16"/>
  <c r="P17" i="16"/>
  <c r="N17" i="16"/>
  <c r="L17" i="16"/>
  <c r="J17" i="16"/>
  <c r="H17" i="16"/>
  <c r="F17" i="16"/>
  <c r="Y17" i="16"/>
  <c r="W17" i="16"/>
  <c r="U17" i="16"/>
  <c r="S17" i="16"/>
  <c r="Q17" i="16"/>
  <c r="O17" i="16"/>
  <c r="M17" i="16"/>
  <c r="K17" i="16"/>
  <c r="I17" i="16"/>
  <c r="G17" i="16"/>
  <c r="E17" i="16"/>
  <c r="Z144" i="2"/>
  <c r="X144" i="2"/>
  <c r="V144" i="2"/>
  <c r="T144" i="2"/>
  <c r="R144" i="2"/>
  <c r="P144" i="2"/>
  <c r="N144" i="2"/>
  <c r="L144" i="2"/>
  <c r="J144" i="2"/>
  <c r="H144" i="2"/>
  <c r="F144" i="2"/>
  <c r="D144" i="2"/>
  <c r="Y144" i="2"/>
  <c r="U144" i="2"/>
  <c r="S144" i="2"/>
  <c r="K144" i="2"/>
  <c r="G144" i="2"/>
  <c r="E144" i="2"/>
  <c r="J12" i="2"/>
  <c r="J25" i="2"/>
  <c r="J59" i="2"/>
  <c r="J34" i="2"/>
  <c r="J18" i="2"/>
  <c r="J37" i="2"/>
  <c r="J43" i="2"/>
  <c r="J63" i="2"/>
  <c r="J82" i="2"/>
  <c r="J40" i="2"/>
  <c r="J57" i="2"/>
  <c r="J47" i="2"/>
  <c r="J44" i="2"/>
  <c r="J35" i="2"/>
  <c r="J20" i="2"/>
  <c r="J13" i="2"/>
  <c r="J31" i="2"/>
  <c r="J68" i="2"/>
  <c r="J33" i="2"/>
  <c r="J9" i="2"/>
  <c r="J10" i="2"/>
  <c r="J45" i="2"/>
  <c r="J15" i="2"/>
  <c r="J21" i="2"/>
  <c r="J22" i="2"/>
  <c r="J14" i="2"/>
  <c r="J61" i="2"/>
  <c r="J60" i="2"/>
  <c r="J27" i="2"/>
  <c r="J83" i="2"/>
  <c r="J30" i="2"/>
  <c r="J46" i="2"/>
  <c r="J48" i="2"/>
  <c r="J67" i="2"/>
  <c r="J36" i="2"/>
  <c r="J16" i="2"/>
  <c r="J23" i="2"/>
  <c r="J26" i="2"/>
  <c r="H12" i="2"/>
  <c r="H25" i="2"/>
  <c r="H59" i="2"/>
  <c r="H34" i="2"/>
  <c r="H18" i="2"/>
  <c r="H37" i="2"/>
  <c r="H43" i="2"/>
  <c r="H63" i="2"/>
  <c r="H82" i="2"/>
  <c r="H40" i="2"/>
  <c r="H57" i="2"/>
  <c r="H47" i="2"/>
  <c r="H44" i="2"/>
  <c r="H35" i="2"/>
  <c r="H20" i="2"/>
  <c r="H13" i="2"/>
  <c r="H31" i="2"/>
  <c r="H68" i="2"/>
  <c r="H33" i="2"/>
  <c r="H9" i="2"/>
  <c r="H10" i="2"/>
  <c r="H45" i="2"/>
  <c r="H15" i="2"/>
  <c r="H21" i="2"/>
  <c r="H22" i="2"/>
  <c r="H14" i="2"/>
  <c r="H61" i="2"/>
  <c r="H60" i="2"/>
  <c r="H27" i="2"/>
  <c r="H83" i="2"/>
  <c r="H30" i="2"/>
  <c r="H46" i="2"/>
  <c r="H48" i="2"/>
  <c r="H67" i="2"/>
  <c r="H36" i="2"/>
  <c r="H16" i="2"/>
  <c r="H23" i="2"/>
  <c r="H26" i="2"/>
  <c r="F12" i="2"/>
  <c r="F25" i="2"/>
  <c r="F59" i="2"/>
  <c r="F34" i="2"/>
  <c r="F18" i="2"/>
  <c r="F37" i="2"/>
  <c r="F43" i="2"/>
  <c r="F63" i="2"/>
  <c r="F82" i="2"/>
  <c r="F40" i="2"/>
  <c r="F57" i="2"/>
  <c r="F47" i="2"/>
  <c r="F44" i="2"/>
  <c r="F35" i="2"/>
  <c r="F20" i="2"/>
  <c r="F13" i="2"/>
  <c r="F31" i="2"/>
  <c r="F68" i="2"/>
  <c r="F33" i="2"/>
  <c r="F9" i="2"/>
  <c r="F10" i="2"/>
  <c r="F45" i="2"/>
  <c r="F15" i="2"/>
  <c r="F21" i="2"/>
  <c r="F22" i="2"/>
  <c r="F14" i="2"/>
  <c r="F61" i="2"/>
  <c r="F60" i="2"/>
  <c r="F27" i="2"/>
  <c r="F83" i="2"/>
  <c r="F30" i="2"/>
  <c r="F46" i="2"/>
  <c r="F48" i="2"/>
  <c r="F67" i="2"/>
  <c r="F36" i="2"/>
  <c r="F16" i="2"/>
  <c r="F23" i="2"/>
  <c r="F26" i="2"/>
  <c r="D12" i="2"/>
  <c r="D25" i="2"/>
  <c r="D59" i="2"/>
  <c r="D34" i="2"/>
  <c r="D18" i="2"/>
  <c r="D37" i="2"/>
  <c r="D43" i="2"/>
  <c r="D63" i="2"/>
  <c r="D82" i="2"/>
  <c r="D40" i="2"/>
  <c r="D57" i="2"/>
  <c r="D47" i="2"/>
  <c r="D44" i="2"/>
  <c r="D35" i="2"/>
  <c r="D20" i="2"/>
  <c r="D13" i="2"/>
  <c r="D31" i="2"/>
  <c r="D68" i="2"/>
  <c r="D33" i="2"/>
  <c r="D9" i="2"/>
  <c r="D10" i="2"/>
  <c r="D45" i="2"/>
  <c r="D15" i="2"/>
  <c r="D21" i="2"/>
  <c r="D22" i="2"/>
  <c r="D14" i="2"/>
  <c r="D61" i="2"/>
  <c r="D60" i="2"/>
  <c r="D27" i="2"/>
  <c r="D83" i="2"/>
  <c r="D30" i="2"/>
  <c r="D46" i="2"/>
  <c r="D48" i="2"/>
  <c r="D67" i="2"/>
  <c r="D36" i="2"/>
  <c r="D16" i="2"/>
  <c r="D23" i="2"/>
  <c r="D26" i="2"/>
  <c r="Z21" i="2"/>
  <c r="X21" i="2"/>
  <c r="V21" i="2"/>
  <c r="T21" i="2"/>
  <c r="R21" i="2"/>
  <c r="P21" i="2"/>
  <c r="N21" i="2"/>
  <c r="L21" i="2"/>
  <c r="Y21" i="2"/>
  <c r="W21" i="2"/>
  <c r="U21" i="2"/>
  <c r="S21" i="2"/>
  <c r="Q21" i="2"/>
  <c r="O21" i="2"/>
  <c r="M21" i="2"/>
  <c r="K21" i="2"/>
  <c r="I21" i="2"/>
  <c r="G21" i="2"/>
  <c r="E21" i="2"/>
  <c r="C21" i="2"/>
  <c r="D105" i="2"/>
  <c r="F105" i="2"/>
  <c r="G105" i="2"/>
  <c r="H105" i="2"/>
  <c r="J105" i="2"/>
  <c r="L105" i="2"/>
  <c r="P105" i="2"/>
  <c r="Q105" i="2"/>
  <c r="R105" i="2"/>
  <c r="T105" i="2"/>
  <c r="V105" i="2"/>
  <c r="B6" i="32"/>
  <c r="X105" i="2"/>
  <c r="Z105" i="2"/>
  <c r="D121" i="2"/>
  <c r="F121" i="2"/>
  <c r="H121" i="2"/>
  <c r="J121" i="2"/>
  <c r="L121" i="2"/>
  <c r="N121" i="2"/>
  <c r="P121" i="2"/>
  <c r="R121" i="2"/>
  <c r="T121" i="2"/>
  <c r="V121" i="2"/>
  <c r="X121" i="2"/>
  <c r="Y121" i="2"/>
  <c r="Z121" i="2"/>
  <c r="C9" i="2"/>
  <c r="E9" i="2"/>
  <c r="G9" i="2"/>
  <c r="I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30" i="2"/>
  <c r="E30" i="2"/>
  <c r="G30" i="2"/>
  <c r="I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B6" i="22"/>
  <c r="Z110" i="2"/>
  <c r="Z109" i="2"/>
  <c r="Z130" i="2"/>
  <c r="Z151" i="2"/>
  <c r="Z129" i="2"/>
  <c r="Z123" i="2"/>
  <c r="Z145" i="2"/>
  <c r="Z106" i="2"/>
  <c r="Z91" i="2"/>
  <c r="Z96" i="2"/>
  <c r="Z93" i="2"/>
  <c r="Z138" i="2"/>
  <c r="Z97" i="2"/>
  <c r="Z92" i="2"/>
  <c r="Z98" i="2"/>
  <c r="Z120" i="2"/>
  <c r="Z146" i="2"/>
  <c r="Z99" i="2"/>
  <c r="Z108" i="2"/>
  <c r="Z128" i="2"/>
  <c r="Z94" i="2"/>
  <c r="Z143" i="2"/>
  <c r="Z139" i="2"/>
  <c r="Z137" i="2"/>
  <c r="Z150" i="2"/>
  <c r="Z140" i="2"/>
  <c r="Z116" i="2"/>
  <c r="Z127" i="2"/>
  <c r="Z152" i="2"/>
  <c r="Z133" i="2"/>
  <c r="Z135" i="2"/>
  <c r="Z149" i="2"/>
  <c r="Z100" i="2"/>
  <c r="Z115" i="2"/>
  <c r="Z126" i="2"/>
  <c r="X110" i="2"/>
  <c r="X109" i="2"/>
  <c r="X130" i="2"/>
  <c r="X151" i="2"/>
  <c r="X129" i="2"/>
  <c r="X123" i="2"/>
  <c r="X145" i="2"/>
  <c r="X106" i="2"/>
  <c r="X91" i="2"/>
  <c r="X96" i="2"/>
  <c r="X93" i="2"/>
  <c r="X138" i="2"/>
  <c r="X97" i="2"/>
  <c r="X92" i="2"/>
  <c r="X98" i="2"/>
  <c r="X120" i="2"/>
  <c r="X146" i="2"/>
  <c r="X99" i="2"/>
  <c r="X108" i="2"/>
  <c r="X128" i="2"/>
  <c r="X94" i="2"/>
  <c r="X143" i="2"/>
  <c r="X139" i="2"/>
  <c r="X137" i="2"/>
  <c r="X150" i="2"/>
  <c r="X140" i="2"/>
  <c r="X116" i="2"/>
  <c r="X127" i="2"/>
  <c r="X152" i="2"/>
  <c r="X133" i="2"/>
  <c r="X135" i="2"/>
  <c r="X149" i="2"/>
  <c r="X100" i="2"/>
  <c r="X115" i="2"/>
  <c r="X126" i="2"/>
  <c r="H32" i="32"/>
  <c r="V110" i="2"/>
  <c r="V109" i="2"/>
  <c r="V130" i="2"/>
  <c r="V151" i="2"/>
  <c r="V129" i="2"/>
  <c r="V123" i="2"/>
  <c r="V145" i="2"/>
  <c r="V106" i="2"/>
  <c r="V91" i="2"/>
  <c r="V96" i="2"/>
  <c r="V93" i="2"/>
  <c r="V138" i="2"/>
  <c r="V97" i="2"/>
  <c r="V92" i="2"/>
  <c r="V98" i="2"/>
  <c r="V120" i="2"/>
  <c r="V146" i="2"/>
  <c r="V99" i="2"/>
  <c r="V108" i="2"/>
  <c r="V128" i="2"/>
  <c r="V94" i="2"/>
  <c r="V143" i="2"/>
  <c r="V139" i="2"/>
  <c r="V137" i="2"/>
  <c r="V150" i="2"/>
  <c r="V140" i="2"/>
  <c r="V116" i="2"/>
  <c r="V127" i="2"/>
  <c r="V152" i="2"/>
  <c r="V133" i="2"/>
  <c r="V135" i="2"/>
  <c r="V149" i="2"/>
  <c r="V100" i="2"/>
  <c r="V115" i="2"/>
  <c r="V126" i="2"/>
  <c r="H32" i="31"/>
  <c r="T110" i="2"/>
  <c r="T109" i="2"/>
  <c r="T130" i="2"/>
  <c r="T151" i="2"/>
  <c r="T129" i="2"/>
  <c r="T123" i="2"/>
  <c r="T145" i="2"/>
  <c r="T106" i="2"/>
  <c r="T91" i="2"/>
  <c r="T96" i="2"/>
  <c r="T93" i="2"/>
  <c r="T138" i="2"/>
  <c r="T97" i="2"/>
  <c r="T92" i="2"/>
  <c r="T98" i="2"/>
  <c r="T120" i="2"/>
  <c r="T146" i="2"/>
  <c r="T99" i="2"/>
  <c r="T108" i="2"/>
  <c r="T128" i="2"/>
  <c r="T94" i="2"/>
  <c r="T143" i="2"/>
  <c r="T139" i="2"/>
  <c r="T137" i="2"/>
  <c r="T150" i="2"/>
  <c r="T140" i="2"/>
  <c r="T116" i="2"/>
  <c r="T127" i="2"/>
  <c r="T152" i="2"/>
  <c r="T133" i="2"/>
  <c r="T135" i="2"/>
  <c r="T149" i="2"/>
  <c r="T100" i="2"/>
  <c r="T115" i="2"/>
  <c r="T126" i="2"/>
  <c r="R110" i="2"/>
  <c r="R109" i="2"/>
  <c r="R130" i="2"/>
  <c r="R151" i="2"/>
  <c r="R129" i="2"/>
  <c r="R123" i="2"/>
  <c r="R145" i="2"/>
  <c r="R106" i="2"/>
  <c r="R91" i="2"/>
  <c r="R96" i="2"/>
  <c r="R93" i="2"/>
  <c r="R138" i="2"/>
  <c r="R97" i="2"/>
  <c r="R92" i="2"/>
  <c r="R98" i="2"/>
  <c r="R120" i="2"/>
  <c r="R146" i="2"/>
  <c r="R99" i="2"/>
  <c r="R108" i="2"/>
  <c r="R128" i="2"/>
  <c r="R94" i="2"/>
  <c r="R143" i="2"/>
  <c r="R139" i="2"/>
  <c r="R137" i="2"/>
  <c r="R150" i="2"/>
  <c r="R140" i="2"/>
  <c r="R116" i="2"/>
  <c r="R127" i="2"/>
  <c r="R152" i="2"/>
  <c r="R133" i="2"/>
  <c r="R135" i="2"/>
  <c r="R149" i="2"/>
  <c r="R100" i="2"/>
  <c r="R115" i="2"/>
  <c r="R126" i="2"/>
  <c r="F32" i="29"/>
  <c r="P110" i="2"/>
  <c r="P109" i="2"/>
  <c r="P130" i="2"/>
  <c r="P151" i="2"/>
  <c r="P129" i="2"/>
  <c r="P123" i="2"/>
  <c r="P145" i="2"/>
  <c r="P106" i="2"/>
  <c r="P91" i="2"/>
  <c r="P96" i="2"/>
  <c r="P93" i="2"/>
  <c r="P138" i="2"/>
  <c r="P97" i="2"/>
  <c r="P92" i="2"/>
  <c r="P98" i="2"/>
  <c r="P120" i="2"/>
  <c r="P146" i="2"/>
  <c r="P99" i="2"/>
  <c r="P108" i="2"/>
  <c r="P128" i="2"/>
  <c r="P94" i="2"/>
  <c r="P143" i="2"/>
  <c r="P139" i="2"/>
  <c r="P137" i="2"/>
  <c r="P150" i="2"/>
  <c r="P140" i="2"/>
  <c r="P116" i="2"/>
  <c r="P127" i="2"/>
  <c r="P152" i="2"/>
  <c r="P133" i="2"/>
  <c r="P135" i="2"/>
  <c r="P149" i="2"/>
  <c r="P100" i="2"/>
  <c r="P115" i="2"/>
  <c r="P126" i="2"/>
  <c r="F32" i="27"/>
  <c r="N130" i="2"/>
  <c r="N151" i="2"/>
  <c r="N129" i="2"/>
  <c r="N123" i="2"/>
  <c r="N145" i="2"/>
  <c r="N106" i="2"/>
  <c r="N91" i="2"/>
  <c r="N138" i="2"/>
  <c r="N97" i="2"/>
  <c r="N98" i="2"/>
  <c r="N120" i="2"/>
  <c r="N146" i="2"/>
  <c r="N128" i="2"/>
  <c r="N143" i="2"/>
  <c r="N139" i="2"/>
  <c r="N150" i="2"/>
  <c r="N140" i="2"/>
  <c r="N116" i="2"/>
  <c r="N152" i="2"/>
  <c r="N133" i="2"/>
  <c r="N149" i="2"/>
  <c r="N126" i="2"/>
  <c r="F45" i="26"/>
  <c r="N10" i="2"/>
  <c r="L110" i="2"/>
  <c r="L109" i="2"/>
  <c r="L130" i="2"/>
  <c r="L151" i="2"/>
  <c r="L129" i="2"/>
  <c r="L123" i="2"/>
  <c r="L145" i="2"/>
  <c r="L106" i="2"/>
  <c r="L91" i="2"/>
  <c r="L96" i="2"/>
  <c r="L93" i="2"/>
  <c r="L138" i="2"/>
  <c r="L97" i="2"/>
  <c r="L92" i="2"/>
  <c r="L98" i="2"/>
  <c r="L120" i="2"/>
  <c r="L146" i="2"/>
  <c r="L99" i="2"/>
  <c r="L108" i="2"/>
  <c r="L128" i="2"/>
  <c r="L94" i="2"/>
  <c r="L143" i="2"/>
  <c r="L139" i="2"/>
  <c r="L137" i="2"/>
  <c r="L150" i="2"/>
  <c r="L140" i="2"/>
  <c r="L116" i="2"/>
  <c r="L127" i="2"/>
  <c r="L152" i="2"/>
  <c r="L133" i="2"/>
  <c r="L135" i="2"/>
  <c r="L149" i="2"/>
  <c r="L100" i="2"/>
  <c r="L115" i="2"/>
  <c r="L126" i="2"/>
  <c r="F32" i="24"/>
  <c r="J110" i="2"/>
  <c r="J109" i="2"/>
  <c r="J130" i="2"/>
  <c r="J151" i="2"/>
  <c r="J129" i="2"/>
  <c r="J123" i="2"/>
  <c r="J145" i="2"/>
  <c r="J106" i="2"/>
  <c r="J91" i="2"/>
  <c r="J96" i="2"/>
  <c r="J93" i="2"/>
  <c r="J138" i="2"/>
  <c r="J97" i="2"/>
  <c r="J92" i="2"/>
  <c r="J98" i="2"/>
  <c r="J120" i="2"/>
  <c r="J146" i="2"/>
  <c r="J99" i="2"/>
  <c r="J108" i="2"/>
  <c r="J128" i="2"/>
  <c r="J94" i="2"/>
  <c r="J143" i="2"/>
  <c r="J139" i="2"/>
  <c r="J137" i="2"/>
  <c r="J150" i="2"/>
  <c r="J140" i="2"/>
  <c r="J116" i="2"/>
  <c r="J127" i="2"/>
  <c r="J152" i="2"/>
  <c r="J133" i="2"/>
  <c r="J135" i="2"/>
  <c r="J149" i="2"/>
  <c r="J100" i="2"/>
  <c r="J115" i="2"/>
  <c r="J126" i="2"/>
  <c r="F32" i="23"/>
  <c r="H110" i="2"/>
  <c r="H109" i="2"/>
  <c r="H130" i="2"/>
  <c r="H151" i="2"/>
  <c r="H129" i="2"/>
  <c r="H123" i="2"/>
  <c r="H145" i="2"/>
  <c r="H106" i="2"/>
  <c r="H91" i="2"/>
  <c r="H96" i="2"/>
  <c r="H93" i="2"/>
  <c r="H138" i="2"/>
  <c r="H97" i="2"/>
  <c r="H92" i="2"/>
  <c r="H98" i="2"/>
  <c r="H120" i="2"/>
  <c r="H146" i="2"/>
  <c r="H99" i="2"/>
  <c r="H108" i="2"/>
  <c r="H128" i="2"/>
  <c r="H94" i="2"/>
  <c r="H143" i="2"/>
  <c r="H139" i="2"/>
  <c r="H137" i="2"/>
  <c r="H150" i="2"/>
  <c r="H140" i="2"/>
  <c r="H116" i="2"/>
  <c r="H127" i="2"/>
  <c r="H152" i="2"/>
  <c r="H133" i="2"/>
  <c r="H135" i="2"/>
  <c r="H149" i="2"/>
  <c r="H100" i="2"/>
  <c r="H115" i="2"/>
  <c r="H126" i="2"/>
  <c r="F110" i="2"/>
  <c r="F109" i="2"/>
  <c r="F130" i="2"/>
  <c r="F151" i="2"/>
  <c r="F129" i="2"/>
  <c r="F123" i="2"/>
  <c r="F145" i="2"/>
  <c r="F106" i="2"/>
  <c r="F91" i="2"/>
  <c r="F96" i="2"/>
  <c r="F93" i="2"/>
  <c r="F138" i="2"/>
  <c r="F97" i="2"/>
  <c r="F92" i="2"/>
  <c r="F98" i="2"/>
  <c r="F120" i="2"/>
  <c r="F146" i="2"/>
  <c r="F99" i="2"/>
  <c r="F108" i="2"/>
  <c r="F128" i="2"/>
  <c r="F94" i="2"/>
  <c r="F143" i="2"/>
  <c r="F139" i="2"/>
  <c r="F137" i="2"/>
  <c r="F150" i="2"/>
  <c r="F140" i="2"/>
  <c r="F116" i="2"/>
  <c r="F127" i="2"/>
  <c r="F152" i="2"/>
  <c r="F133" i="2"/>
  <c r="F135" i="2"/>
  <c r="F149" i="2"/>
  <c r="F100" i="2"/>
  <c r="F115" i="2"/>
  <c r="F126" i="2"/>
  <c r="F35" i="13"/>
  <c r="D110" i="2"/>
  <c r="D109" i="2"/>
  <c r="D130" i="2"/>
  <c r="D151" i="2"/>
  <c r="D129" i="2"/>
  <c r="D123" i="2"/>
  <c r="D145" i="2"/>
  <c r="D106" i="2"/>
  <c r="D91" i="2"/>
  <c r="D96" i="2"/>
  <c r="D93" i="2"/>
  <c r="D138" i="2"/>
  <c r="D97" i="2"/>
  <c r="D92" i="2"/>
  <c r="D98" i="2"/>
  <c r="D120" i="2"/>
  <c r="D146" i="2"/>
  <c r="D99" i="2"/>
  <c r="D108" i="2"/>
  <c r="D128" i="2"/>
  <c r="D94" i="2"/>
  <c r="D143" i="2"/>
  <c r="D139" i="2"/>
  <c r="D137" i="2"/>
  <c r="D150" i="2"/>
  <c r="D140" i="2"/>
  <c r="D116" i="2"/>
  <c r="D127" i="2"/>
  <c r="D152" i="2"/>
  <c r="D133" i="2"/>
  <c r="D135" i="2"/>
  <c r="D149" i="2"/>
  <c r="D100" i="2"/>
  <c r="D115" i="2"/>
  <c r="D126" i="2"/>
  <c r="H44" i="14"/>
  <c r="C7" i="16"/>
  <c r="I108" i="2"/>
  <c r="G96" i="2"/>
  <c r="U96" i="2"/>
  <c r="W96" i="2"/>
  <c r="G98" i="2"/>
  <c r="M98" i="2"/>
  <c r="W98" i="2"/>
  <c r="G146" i="2"/>
  <c r="I146" i="2"/>
  <c r="K146" i="2"/>
  <c r="M146" i="2"/>
  <c r="O146" i="2"/>
  <c r="Q146" i="2"/>
  <c r="S146" i="2"/>
  <c r="U146" i="2"/>
  <c r="Y146" i="2"/>
  <c r="I135" i="2"/>
  <c r="K135" i="2"/>
  <c r="O135" i="2"/>
  <c r="S135" i="2"/>
  <c r="U135" i="2"/>
  <c r="W135" i="2"/>
  <c r="Y135" i="2"/>
  <c r="E149" i="2"/>
  <c r="G149" i="2"/>
  <c r="I149" i="2"/>
  <c r="K149" i="2"/>
  <c r="M149" i="2"/>
  <c r="O149" i="2"/>
  <c r="Q149" i="2"/>
  <c r="S149" i="2"/>
  <c r="U149" i="2"/>
  <c r="W149" i="2"/>
  <c r="K92" i="2"/>
  <c r="G110" i="2"/>
  <c r="K110" i="2"/>
  <c r="Q110" i="2"/>
  <c r="U110" i="2"/>
  <c r="W110" i="2"/>
  <c r="C109" i="2"/>
  <c r="E109" i="2"/>
  <c r="I109" i="2"/>
  <c r="S109" i="2"/>
  <c r="U109" i="2"/>
  <c r="G130" i="2"/>
  <c r="I130" i="2"/>
  <c r="K130" i="2"/>
  <c r="M130" i="2"/>
  <c r="O130" i="2"/>
  <c r="S130" i="2"/>
  <c r="U130" i="2"/>
  <c r="W130" i="2"/>
  <c r="Y130" i="2"/>
  <c r="I120" i="2"/>
  <c r="Q120" i="2"/>
  <c r="U120" i="2"/>
  <c r="W120" i="2"/>
  <c r="U116" i="2"/>
  <c r="W116" i="2"/>
  <c r="Y116" i="2"/>
  <c r="C151" i="2"/>
  <c r="G151" i="2"/>
  <c r="I151" i="2"/>
  <c r="K151" i="2"/>
  <c r="O151" i="2"/>
  <c r="S151" i="2"/>
  <c r="U151" i="2"/>
  <c r="W151" i="2"/>
  <c r="E99" i="2"/>
  <c r="G99" i="2"/>
  <c r="I99" i="2"/>
  <c r="Q99" i="2"/>
  <c r="U99" i="2"/>
  <c r="I140" i="2"/>
  <c r="Q140" i="2"/>
  <c r="U140" i="2"/>
  <c r="Y140" i="2"/>
  <c r="G128" i="2"/>
  <c r="I128" i="2"/>
  <c r="W128" i="2"/>
  <c r="U94" i="2"/>
  <c r="K129" i="2"/>
  <c r="Q129" i="2"/>
  <c r="U129" i="2"/>
  <c r="I100" i="2"/>
  <c r="Q100" i="2"/>
  <c r="I133" i="2"/>
  <c r="K133" i="2"/>
  <c r="M133" i="2"/>
  <c r="O133" i="2"/>
  <c r="Q133" i="2"/>
  <c r="S133" i="2"/>
  <c r="U133" i="2"/>
  <c r="W133" i="2"/>
  <c r="Y133" i="2"/>
  <c r="G115" i="2"/>
  <c r="I115" i="2"/>
  <c r="U115" i="2"/>
  <c r="Y115" i="2"/>
  <c r="G143" i="2"/>
  <c r="I143" i="2"/>
  <c r="O143" i="2"/>
  <c r="Q143" i="2"/>
  <c r="S143" i="2"/>
  <c r="E150" i="2"/>
  <c r="G150" i="2"/>
  <c r="I150" i="2"/>
  <c r="M150" i="2"/>
  <c r="Q150" i="2"/>
  <c r="S150" i="2"/>
  <c r="U150" i="2"/>
  <c r="W150" i="2"/>
  <c r="Y150" i="2"/>
  <c r="I138" i="2"/>
  <c r="K138" i="2"/>
  <c r="M138" i="2"/>
  <c r="O138" i="2"/>
  <c r="Q138" i="2"/>
  <c r="S138" i="2"/>
  <c r="U138" i="2"/>
  <c r="W138" i="2"/>
  <c r="G127" i="2"/>
  <c r="I127" i="2"/>
  <c r="U127" i="2"/>
  <c r="E139" i="2"/>
  <c r="G139" i="2"/>
  <c r="I139" i="2"/>
  <c r="K139" i="2"/>
  <c r="M139" i="2"/>
  <c r="Q139" i="2"/>
  <c r="W139" i="2"/>
  <c r="Y139" i="2"/>
  <c r="I93" i="2"/>
  <c r="I123" i="2"/>
  <c r="O123" i="2"/>
  <c r="Q123" i="2"/>
  <c r="S123" i="2"/>
  <c r="I145" i="2"/>
  <c r="U145" i="2"/>
  <c r="W145" i="2"/>
  <c r="Y145" i="2"/>
  <c r="G126" i="2"/>
  <c r="I126" i="2"/>
  <c r="S126" i="2"/>
  <c r="Y126" i="2"/>
  <c r="G137" i="2"/>
  <c r="U137" i="2"/>
  <c r="Y137" i="2"/>
  <c r="I106" i="2"/>
  <c r="M106" i="2"/>
  <c r="U106" i="2"/>
  <c r="W106" i="2"/>
  <c r="G152" i="2"/>
  <c r="I152" i="2"/>
  <c r="K152" i="2"/>
  <c r="M152" i="2"/>
  <c r="O152" i="2"/>
  <c r="Q152" i="2"/>
  <c r="S152" i="2"/>
  <c r="U152" i="2"/>
  <c r="W152" i="2"/>
  <c r="Y152" i="2"/>
  <c r="C26" i="2"/>
  <c r="E26" i="2"/>
  <c r="G26" i="2"/>
  <c r="I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15" i="2"/>
  <c r="E15" i="2"/>
  <c r="G15" i="2"/>
  <c r="I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C27" i="2"/>
  <c r="E27" i="2"/>
  <c r="G27" i="2"/>
  <c r="I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C35" i="2"/>
  <c r="E35" i="2"/>
  <c r="G35" i="2"/>
  <c r="I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13" i="2"/>
  <c r="E13" i="2"/>
  <c r="G13" i="2"/>
  <c r="I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E20" i="2"/>
  <c r="G20" i="2"/>
  <c r="I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C33" i="2"/>
  <c r="E33" i="2"/>
  <c r="G33" i="2"/>
  <c r="I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47" i="2"/>
  <c r="E47" i="2"/>
  <c r="G47" i="2"/>
  <c r="I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C31" i="2"/>
  <c r="E31" i="2"/>
  <c r="G31" i="2"/>
  <c r="I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44" i="2"/>
  <c r="E44" i="2"/>
  <c r="G44" i="2"/>
  <c r="I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C61" i="2"/>
  <c r="E61" i="2"/>
  <c r="G61" i="2"/>
  <c r="I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C10" i="2"/>
  <c r="E10" i="2"/>
  <c r="G10" i="2"/>
  <c r="I10" i="2"/>
  <c r="K10" i="2"/>
  <c r="L10" i="2"/>
  <c r="M10" i="2"/>
  <c r="O10" i="2"/>
  <c r="P10" i="2"/>
  <c r="Q10" i="2"/>
  <c r="R10" i="2"/>
  <c r="S10" i="2"/>
  <c r="T10" i="2"/>
  <c r="U10" i="2"/>
  <c r="V10" i="2"/>
  <c r="W10" i="2"/>
  <c r="X10" i="2"/>
  <c r="Y10" i="2"/>
  <c r="Z10" i="2"/>
  <c r="C68" i="2"/>
  <c r="E68" i="2"/>
  <c r="G68" i="2"/>
  <c r="I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C48" i="2"/>
  <c r="E48" i="2"/>
  <c r="G48" i="2"/>
  <c r="I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C59" i="2"/>
  <c r="E59" i="2"/>
  <c r="G59" i="2"/>
  <c r="I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C25" i="2"/>
  <c r="E25" i="2"/>
  <c r="G25" i="2"/>
  <c r="I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C18" i="2"/>
  <c r="E18" i="2"/>
  <c r="G18" i="2"/>
  <c r="I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C37" i="2"/>
  <c r="E37" i="2"/>
  <c r="G37" i="2"/>
  <c r="I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C63" i="2"/>
  <c r="E63" i="2"/>
  <c r="G63" i="2"/>
  <c r="I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C43" i="2"/>
  <c r="E43" i="2"/>
  <c r="G43" i="2"/>
  <c r="I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C12" i="2"/>
  <c r="E12" i="2"/>
  <c r="G12" i="2"/>
  <c r="I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C34" i="2"/>
  <c r="E34" i="2"/>
  <c r="G34" i="2"/>
  <c r="I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C83" i="2"/>
  <c r="E83" i="2"/>
  <c r="G83" i="2"/>
  <c r="I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C46" i="2"/>
  <c r="E46" i="2"/>
  <c r="G46" i="2"/>
  <c r="I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C67" i="2"/>
  <c r="E67" i="2"/>
  <c r="G67" i="2"/>
  <c r="I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C40" i="2"/>
  <c r="E40" i="2"/>
  <c r="G40" i="2"/>
  <c r="I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C22" i="2"/>
  <c r="E22" i="2"/>
  <c r="G22" i="2"/>
  <c r="I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57" i="2"/>
  <c r="E57" i="2"/>
  <c r="G57" i="2"/>
  <c r="I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C82" i="2"/>
  <c r="E82" i="2"/>
  <c r="G82" i="2"/>
  <c r="I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C45" i="2"/>
  <c r="E45" i="2"/>
  <c r="G45" i="2"/>
  <c r="I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C36" i="2"/>
  <c r="E36" i="2"/>
  <c r="G36" i="2"/>
  <c r="I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C16" i="2"/>
  <c r="E16" i="2"/>
  <c r="G16" i="2"/>
  <c r="I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C23" i="2"/>
  <c r="E23" i="2"/>
  <c r="G23" i="2"/>
  <c r="I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C14" i="2"/>
  <c r="E14" i="2"/>
  <c r="G14" i="2"/>
  <c r="I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Z44" i="16"/>
  <c r="X44" i="16"/>
  <c r="V44" i="16"/>
  <c r="T44" i="16"/>
  <c r="R44" i="16"/>
  <c r="P44" i="16"/>
  <c r="N44" i="16"/>
  <c r="L44" i="16"/>
  <c r="J44" i="16"/>
  <c r="H44" i="16"/>
  <c r="F44" i="16"/>
  <c r="Z41" i="16"/>
  <c r="X41" i="16"/>
  <c r="V41" i="16"/>
  <c r="T41" i="16"/>
  <c r="R41" i="16"/>
  <c r="P41" i="16"/>
  <c r="N41" i="16"/>
  <c r="L41" i="16"/>
  <c r="J41" i="16"/>
  <c r="H41" i="16"/>
  <c r="F41" i="16"/>
  <c r="Z15" i="16"/>
  <c r="X15" i="16"/>
  <c r="V15" i="16"/>
  <c r="T15" i="16"/>
  <c r="R15" i="16"/>
  <c r="P15" i="16"/>
  <c r="N15" i="16"/>
  <c r="L15" i="16"/>
  <c r="J15" i="16"/>
  <c r="H15" i="16"/>
  <c r="F15" i="16"/>
  <c r="Z14" i="16"/>
  <c r="X14" i="16"/>
  <c r="V14" i="16"/>
  <c r="T14" i="16"/>
  <c r="R14" i="16"/>
  <c r="P14" i="16"/>
  <c r="N14" i="16"/>
  <c r="L14" i="16"/>
  <c r="J14" i="16"/>
  <c r="H14" i="16"/>
  <c r="F14" i="16"/>
  <c r="Z20" i="16"/>
  <c r="X20" i="16"/>
  <c r="V20" i="16"/>
  <c r="T20" i="16"/>
  <c r="R20" i="16"/>
  <c r="P20" i="16"/>
  <c r="N20" i="16"/>
  <c r="L20" i="16"/>
  <c r="J20" i="16"/>
  <c r="H20" i="16"/>
  <c r="F20" i="16"/>
  <c r="Z9" i="16"/>
  <c r="V9" i="16"/>
  <c r="T9" i="16"/>
  <c r="R9" i="16"/>
  <c r="P9" i="16"/>
  <c r="N9" i="16"/>
  <c r="L9" i="16"/>
  <c r="J9" i="16"/>
  <c r="H9" i="16"/>
  <c r="F9" i="16"/>
  <c r="Z13" i="16"/>
  <c r="X13" i="16"/>
  <c r="V13" i="16"/>
  <c r="T13" i="16"/>
  <c r="R13" i="16"/>
  <c r="P13" i="16"/>
  <c r="N13" i="16"/>
  <c r="L13" i="16"/>
  <c r="J13" i="16"/>
  <c r="H13" i="16"/>
  <c r="F13" i="16"/>
  <c r="Z48" i="16"/>
  <c r="X48" i="16"/>
  <c r="V48" i="16"/>
  <c r="T48" i="16"/>
  <c r="R48" i="16"/>
  <c r="P48" i="16"/>
  <c r="N48" i="16"/>
  <c r="L48" i="16"/>
  <c r="J48" i="16"/>
  <c r="H48" i="16"/>
  <c r="F48" i="16"/>
  <c r="Z28" i="16"/>
  <c r="X28" i="16"/>
  <c r="V28" i="16"/>
  <c r="T28" i="16"/>
  <c r="R28" i="16"/>
  <c r="P28" i="16"/>
  <c r="N28" i="16"/>
  <c r="L28" i="16"/>
  <c r="J28" i="16"/>
  <c r="H28" i="16"/>
  <c r="F28" i="16"/>
  <c r="Z30" i="16"/>
  <c r="X30" i="16"/>
  <c r="V30" i="16"/>
  <c r="T30" i="16"/>
  <c r="R30" i="16"/>
  <c r="P30" i="16"/>
  <c r="N30" i="16"/>
  <c r="L30" i="16"/>
  <c r="J30" i="16"/>
  <c r="H30" i="16"/>
  <c r="F30" i="16"/>
  <c r="Z16" i="16"/>
  <c r="X16" i="16"/>
  <c r="V16" i="16"/>
  <c r="T16" i="16"/>
  <c r="R16" i="16"/>
  <c r="P16" i="16"/>
  <c r="N16" i="16"/>
  <c r="L16" i="16"/>
  <c r="J16" i="16"/>
  <c r="H16" i="16"/>
  <c r="F16" i="16"/>
  <c r="F71" i="16"/>
  <c r="H71" i="16"/>
  <c r="J71" i="16"/>
  <c r="L71" i="16"/>
  <c r="N71" i="16"/>
  <c r="P71" i="16"/>
  <c r="R71" i="16"/>
  <c r="T71" i="16"/>
  <c r="V71" i="16"/>
  <c r="X71" i="16"/>
  <c r="Y71" i="16"/>
  <c r="Z71" i="16"/>
  <c r="F76" i="16"/>
  <c r="H76" i="16"/>
  <c r="I76" i="16"/>
  <c r="J76" i="16"/>
  <c r="K76" i="16"/>
  <c r="L76" i="16"/>
  <c r="N76" i="16"/>
  <c r="P76" i="16"/>
  <c r="Q76" i="16"/>
  <c r="R76" i="16"/>
  <c r="T76" i="16"/>
  <c r="U76" i="16"/>
  <c r="V76" i="16"/>
  <c r="W76" i="16"/>
  <c r="X76" i="16"/>
  <c r="Y76" i="16"/>
  <c r="Z76" i="16"/>
  <c r="F104" i="16"/>
  <c r="G104" i="16"/>
  <c r="H104" i="16"/>
  <c r="I104" i="16"/>
  <c r="J104" i="16"/>
  <c r="L104" i="16"/>
  <c r="N104" i="16"/>
  <c r="P104" i="16"/>
  <c r="R104" i="16"/>
  <c r="S104" i="16"/>
  <c r="T104" i="16"/>
  <c r="U104" i="16"/>
  <c r="V104" i="16"/>
  <c r="W104" i="16"/>
  <c r="X104" i="16"/>
  <c r="Y104" i="16"/>
  <c r="Z104" i="16"/>
  <c r="F72" i="16"/>
  <c r="H72" i="16"/>
  <c r="I72" i="16"/>
  <c r="J72" i="16"/>
  <c r="K72" i="16"/>
  <c r="L72" i="16"/>
  <c r="N72" i="16"/>
  <c r="P72" i="16"/>
  <c r="R72" i="16"/>
  <c r="T72" i="16"/>
  <c r="V72" i="16"/>
  <c r="X72" i="16"/>
  <c r="Y72" i="16"/>
  <c r="Z72" i="16"/>
  <c r="E15" i="16"/>
  <c r="G15" i="16"/>
  <c r="I15" i="16"/>
  <c r="K15" i="16"/>
  <c r="M15" i="16"/>
  <c r="O15" i="16"/>
  <c r="Q15" i="16"/>
  <c r="S15" i="16"/>
  <c r="U15" i="16"/>
  <c r="W15" i="16"/>
  <c r="Y15" i="16"/>
  <c r="B6" i="31"/>
  <c r="S7" i="2"/>
  <c r="S89" i="2"/>
  <c r="Q7" i="16"/>
  <c r="Q63" i="16"/>
  <c r="F5" i="32"/>
  <c r="B7" i="32"/>
  <c r="F5" i="31"/>
  <c r="B7" i="31"/>
  <c r="F5" i="29"/>
  <c r="B7" i="29"/>
  <c r="F70" i="16"/>
  <c r="H70" i="16"/>
  <c r="J70" i="16"/>
  <c r="L70" i="16"/>
  <c r="N70" i="16"/>
  <c r="P70" i="16"/>
  <c r="R70" i="16"/>
  <c r="T70" i="16"/>
  <c r="V70" i="16"/>
  <c r="X70" i="16"/>
  <c r="Z70" i="16"/>
  <c r="F74" i="16"/>
  <c r="H74" i="16"/>
  <c r="J74" i="16"/>
  <c r="L74" i="16"/>
  <c r="P74" i="16"/>
  <c r="R74" i="16"/>
  <c r="T74" i="16"/>
  <c r="V74" i="16"/>
  <c r="X74" i="16"/>
  <c r="Z74" i="16"/>
  <c r="F73" i="16"/>
  <c r="H73" i="16"/>
  <c r="J73" i="16"/>
  <c r="L73" i="16"/>
  <c r="P73" i="16"/>
  <c r="R73" i="16"/>
  <c r="T73" i="16"/>
  <c r="V73" i="16"/>
  <c r="X73" i="16"/>
  <c r="Z73" i="16"/>
  <c r="F90" i="16"/>
  <c r="H90" i="16"/>
  <c r="J90" i="16"/>
  <c r="L90" i="16"/>
  <c r="N90" i="16"/>
  <c r="P90" i="16"/>
  <c r="R90" i="16"/>
  <c r="T90" i="16"/>
  <c r="V90" i="16"/>
  <c r="X90" i="16"/>
  <c r="Z90" i="16"/>
  <c r="F78" i="16"/>
  <c r="H78" i="16"/>
  <c r="J78" i="16"/>
  <c r="L78" i="16"/>
  <c r="P78" i="16"/>
  <c r="R78" i="16"/>
  <c r="T78" i="16"/>
  <c r="V78" i="16"/>
  <c r="X78" i="16"/>
  <c r="Z78" i="16"/>
  <c r="F75" i="16"/>
  <c r="H75" i="16"/>
  <c r="J75" i="16"/>
  <c r="L75" i="16"/>
  <c r="N75" i="16"/>
  <c r="P75" i="16"/>
  <c r="R75" i="16"/>
  <c r="T75" i="16"/>
  <c r="V75" i="16"/>
  <c r="Z75" i="16"/>
  <c r="L60" i="2"/>
  <c r="N60" i="2"/>
  <c r="P60" i="2"/>
  <c r="R60" i="2"/>
  <c r="T60" i="2"/>
  <c r="V60" i="2"/>
  <c r="X60" i="2"/>
  <c r="Z60" i="2"/>
  <c r="Q32" i="32"/>
  <c r="O32" i="32"/>
  <c r="Q32" i="31"/>
  <c r="O32" i="29"/>
  <c r="Q32" i="29"/>
  <c r="Q32" i="23"/>
  <c r="Y44" i="16"/>
  <c r="W44" i="16"/>
  <c r="U44" i="16"/>
  <c r="S44" i="16"/>
  <c r="Q44" i="16"/>
  <c r="O44" i="16"/>
  <c r="M44" i="16"/>
  <c r="K44" i="16"/>
  <c r="I44" i="16"/>
  <c r="G44" i="16"/>
  <c r="E44" i="16"/>
  <c r="Q32" i="24"/>
  <c r="O32" i="24"/>
  <c r="O32" i="23"/>
  <c r="E73" i="16"/>
  <c r="U73" i="16"/>
  <c r="W73" i="16"/>
  <c r="Y73" i="16"/>
  <c r="E30" i="16"/>
  <c r="G30" i="16"/>
  <c r="I30" i="16"/>
  <c r="K30" i="16"/>
  <c r="M30" i="16"/>
  <c r="O30" i="16"/>
  <c r="Q30" i="16"/>
  <c r="S30" i="16"/>
  <c r="U30" i="16"/>
  <c r="W30" i="16"/>
  <c r="Y30" i="16"/>
  <c r="M41" i="16"/>
  <c r="M28" i="16"/>
  <c r="M48" i="16"/>
  <c r="Y41" i="16"/>
  <c r="Y28" i="16"/>
  <c r="Y48" i="16"/>
  <c r="W41" i="16"/>
  <c r="W28" i="16"/>
  <c r="W48" i="16"/>
  <c r="U13" i="16"/>
  <c r="O32" i="31"/>
  <c r="O32" i="27"/>
  <c r="O45" i="26"/>
  <c r="M16" i="16"/>
  <c r="M14" i="16"/>
  <c r="Q26" i="13"/>
  <c r="Q32" i="27"/>
  <c r="G78" i="16"/>
  <c r="I78" i="16"/>
  <c r="W78" i="16"/>
  <c r="Y78" i="16"/>
  <c r="G74" i="16"/>
  <c r="I74" i="16"/>
  <c r="K74" i="16"/>
  <c r="S74" i="16"/>
  <c r="U74" i="16"/>
  <c r="W74" i="16"/>
  <c r="F44" i="14"/>
  <c r="E20" i="16"/>
  <c r="G20" i="16"/>
  <c r="I20" i="16"/>
  <c r="K20" i="16"/>
  <c r="M20" i="16"/>
  <c r="O20" i="16"/>
  <c r="Q20" i="16"/>
  <c r="S20" i="16"/>
  <c r="U20" i="16"/>
  <c r="W20" i="16"/>
  <c r="Y20" i="16"/>
  <c r="F5" i="24"/>
  <c r="F5" i="23"/>
  <c r="B7" i="22"/>
  <c r="B7" i="13"/>
  <c r="F5" i="22"/>
  <c r="F5" i="13"/>
  <c r="F5" i="14"/>
  <c r="Y60" i="2"/>
  <c r="W60" i="2"/>
  <c r="U90" i="16"/>
  <c r="Y90" i="16"/>
  <c r="U70" i="16"/>
  <c r="U9" i="16"/>
  <c r="Y9" i="16"/>
  <c r="U14" i="16"/>
  <c r="Y14" i="16"/>
  <c r="U28" i="16"/>
  <c r="U16" i="16"/>
  <c r="Y16" i="16"/>
  <c r="Y13" i="16"/>
  <c r="U41" i="16"/>
  <c r="U48" i="16"/>
  <c r="F32" i="32"/>
  <c r="F32" i="31"/>
  <c r="U60" i="2"/>
  <c r="C237" i="1"/>
  <c r="W135" i="22"/>
  <c r="C236" i="1"/>
  <c r="W140" i="33"/>
  <c r="C242" i="1"/>
  <c r="W128" i="30"/>
  <c r="C235" i="1"/>
  <c r="W135" i="27"/>
  <c r="C241" i="1"/>
  <c r="W127" i="30"/>
  <c r="C234" i="1"/>
  <c r="Z140" i="24"/>
  <c r="C240" i="1"/>
  <c r="W144" i="33"/>
  <c r="C233" i="1"/>
  <c r="C239" i="1"/>
  <c r="W139" i="24"/>
  <c r="C232" i="1"/>
  <c r="Z142" i="33"/>
  <c r="C238" i="1"/>
  <c r="W138" i="24"/>
  <c r="C231" i="1"/>
  <c r="W117" i="31"/>
  <c r="C230" i="1"/>
  <c r="W116" i="30"/>
  <c r="C229" i="1"/>
  <c r="Z148" i="26"/>
  <c r="C228" i="1"/>
  <c r="Z150" i="23"/>
  <c r="C227" i="1"/>
  <c r="Z152" i="29"/>
  <c r="C226" i="1"/>
  <c r="Z136" i="33"/>
  <c r="C225" i="1"/>
  <c r="W129" i="33"/>
  <c r="C224" i="1"/>
  <c r="W122" i="22"/>
  <c r="C223" i="1"/>
  <c r="W140" i="32"/>
  <c r="C222" i="1"/>
  <c r="W122" i="27"/>
  <c r="C221" i="1"/>
  <c r="Z127" i="27"/>
  <c r="C220" i="1"/>
  <c r="Z124" i="22"/>
  <c r="C219" i="1"/>
  <c r="Z123" i="22"/>
  <c r="C218" i="1"/>
  <c r="Z122" i="22"/>
  <c r="C217" i="1"/>
  <c r="Z109" i="30"/>
  <c r="C216" i="1"/>
  <c r="W133" i="32"/>
  <c r="C215" i="1"/>
  <c r="W101" i="30"/>
  <c r="C214" i="1"/>
  <c r="W100" i="31"/>
  <c r="C213" i="1"/>
  <c r="C212" i="1"/>
  <c r="W131" i="29"/>
  <c r="C211" i="1"/>
  <c r="Z133" i="23"/>
  <c r="C210" i="1"/>
  <c r="W126" i="23"/>
  <c r="C209" i="1"/>
  <c r="W109" i="24"/>
  <c r="C208" i="1"/>
  <c r="Z133" i="29"/>
  <c r="C207" i="1"/>
  <c r="W107" i="24"/>
  <c r="C206" i="1"/>
  <c r="Z125" i="26"/>
  <c r="C205" i="1"/>
  <c r="W92" i="13"/>
  <c r="C204" i="1"/>
  <c r="W108" i="33"/>
  <c r="C203" i="1"/>
  <c r="Z109" i="27"/>
  <c r="C202" i="1"/>
  <c r="C201" i="1"/>
  <c r="W99" i="22"/>
  <c r="C200" i="1"/>
  <c r="W86" i="30"/>
  <c r="C199" i="1"/>
  <c r="W116" i="32"/>
  <c r="C198" i="1"/>
  <c r="W84" i="30"/>
  <c r="W113" i="23"/>
  <c r="S41" i="16"/>
  <c r="S9" i="16"/>
  <c r="S14" i="16"/>
  <c r="S28" i="16"/>
  <c r="S13" i="16"/>
  <c r="S16" i="16"/>
  <c r="S48" i="16"/>
  <c r="S70" i="16"/>
  <c r="S60" i="2"/>
  <c r="H32" i="30"/>
  <c r="Q90" i="16"/>
  <c r="Q70" i="16"/>
  <c r="Q9" i="16"/>
  <c r="Q14" i="16"/>
  <c r="Q28" i="16"/>
  <c r="Q16" i="16"/>
  <c r="Q13" i="16"/>
  <c r="Q41" i="16"/>
  <c r="Q48" i="16"/>
  <c r="Q60" i="2"/>
  <c r="H32" i="29"/>
  <c r="O60" i="2"/>
  <c r="O90" i="16"/>
  <c r="O9" i="16"/>
  <c r="O14" i="16"/>
  <c r="O28" i="16"/>
  <c r="O16" i="16"/>
  <c r="O13" i="16"/>
  <c r="O41" i="16"/>
  <c r="O48" i="16"/>
  <c r="H32" i="27"/>
  <c r="G60" i="2"/>
  <c r="M60" i="2"/>
  <c r="M9" i="16"/>
  <c r="M13" i="16"/>
  <c r="W105" i="26"/>
  <c r="W77" i="26"/>
  <c r="W75" i="26"/>
  <c r="K60" i="2"/>
  <c r="K9" i="16"/>
  <c r="K14" i="16"/>
  <c r="K28" i="16"/>
  <c r="K13" i="16"/>
  <c r="K16" i="16"/>
  <c r="K41" i="16"/>
  <c r="K48" i="16"/>
  <c r="I90" i="16"/>
  <c r="I41" i="16"/>
  <c r="I9" i="16"/>
  <c r="I14" i="16"/>
  <c r="I28" i="16"/>
  <c r="I13" i="16"/>
  <c r="I16" i="16"/>
  <c r="I48" i="16"/>
  <c r="I60" i="2"/>
  <c r="W62" i="24"/>
  <c r="H32" i="24"/>
  <c r="H32" i="23"/>
  <c r="C5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AA5" i="18"/>
  <c r="AB5" i="18"/>
  <c r="AC5" i="18"/>
  <c r="AD5" i="18"/>
  <c r="AE5" i="18"/>
  <c r="AF5" i="18"/>
  <c r="AG5" i="18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H35" i="13"/>
  <c r="F4" i="16"/>
  <c r="E9" i="16"/>
  <c r="G9" i="16"/>
  <c r="E14" i="16"/>
  <c r="G14" i="16"/>
  <c r="E13" i="16"/>
  <c r="G13" i="16"/>
  <c r="E48" i="16"/>
  <c r="G48" i="16"/>
  <c r="E28" i="16"/>
  <c r="G28" i="16"/>
  <c r="E41" i="16"/>
  <c r="G41" i="16"/>
  <c r="E16" i="16"/>
  <c r="G16" i="16"/>
  <c r="C60" i="2"/>
  <c r="E60" i="2"/>
  <c r="W78" i="22"/>
  <c r="W64" i="22"/>
  <c r="M132" i="2"/>
  <c r="K115" i="2"/>
  <c r="W64" i="30"/>
  <c r="W83" i="32"/>
  <c r="K105" i="2"/>
  <c r="W82" i="33"/>
  <c r="S78" i="16"/>
  <c r="K75" i="16"/>
  <c r="O75" i="16"/>
  <c r="Q104" i="16"/>
  <c r="Y151" i="2"/>
  <c r="U123" i="2"/>
  <c r="S121" i="2"/>
  <c r="Q95" i="2"/>
  <c r="O139" i="2"/>
  <c r="O150" i="2"/>
  <c r="U91" i="2"/>
  <c r="Q151" i="2"/>
  <c r="U147" i="2"/>
  <c r="Y123" i="2"/>
  <c r="Y127" i="2"/>
  <c r="U139" i="2"/>
  <c r="U121" i="2"/>
  <c r="S178" i="2"/>
  <c r="K109" i="2"/>
  <c r="Y102" i="2"/>
  <c r="U132" i="2"/>
  <c r="Q121" i="2"/>
  <c r="Y138" i="2"/>
  <c r="Y98" i="2"/>
  <c r="U128" i="2"/>
  <c r="S177" i="2"/>
  <c r="Q126" i="2"/>
  <c r="O105" i="2"/>
  <c r="Y105" i="2"/>
  <c r="Y112" i="2"/>
  <c r="Y108" i="2"/>
  <c r="Y97" i="2"/>
  <c r="Y106" i="2"/>
  <c r="U78" i="16"/>
  <c r="U92" i="2"/>
  <c r="U98" i="2"/>
  <c r="U112" i="2"/>
  <c r="W88" i="23"/>
  <c r="W109" i="32"/>
  <c r="W71" i="26"/>
  <c r="W83" i="31"/>
  <c r="W82" i="13"/>
  <c r="W60" i="24"/>
  <c r="W70" i="26"/>
  <c r="W118" i="33"/>
  <c r="W82" i="32"/>
  <c r="W65" i="24"/>
  <c r="W63" i="22"/>
  <c r="W97" i="13"/>
  <c r="W68" i="26"/>
  <c r="W78" i="26"/>
  <c r="W84" i="29"/>
  <c r="W136" i="27"/>
  <c r="W135" i="33"/>
  <c r="W63" i="24"/>
  <c r="W50" i="13"/>
  <c r="W72" i="26"/>
  <c r="W79" i="13"/>
  <c r="Z151" i="26"/>
  <c r="W70" i="33"/>
  <c r="W109" i="29"/>
  <c r="W51" i="13"/>
  <c r="W70" i="22"/>
  <c r="W60" i="30"/>
  <c r="W69" i="26"/>
  <c r="W56" i="24"/>
  <c r="W78" i="24"/>
  <c r="W90" i="24"/>
  <c r="W111" i="29"/>
  <c r="W96" i="33"/>
  <c r="W92" i="24"/>
  <c r="W90" i="22"/>
  <c r="W74" i="30"/>
  <c r="W104" i="23"/>
  <c r="W82" i="22"/>
  <c r="W76" i="24"/>
  <c r="W81" i="32"/>
  <c r="W50" i="30"/>
  <c r="W78" i="30"/>
  <c r="W78" i="27"/>
  <c r="W103" i="32"/>
  <c r="W62" i="22"/>
  <c r="W67" i="26"/>
  <c r="W92" i="27"/>
  <c r="W58" i="30"/>
  <c r="W64" i="31"/>
  <c r="W80" i="33"/>
  <c r="Z138" i="27"/>
  <c r="W70" i="30"/>
  <c r="W57" i="13"/>
  <c r="W67" i="13"/>
  <c r="W80" i="23"/>
  <c r="W61" i="24"/>
  <c r="W96" i="27"/>
  <c r="W62" i="31"/>
  <c r="W51" i="30"/>
  <c r="W69" i="33"/>
  <c r="W52" i="13"/>
  <c r="Z128" i="32"/>
  <c r="W80" i="13"/>
  <c r="W146" i="29"/>
  <c r="W154" i="26"/>
  <c r="W96" i="31"/>
  <c r="W80" i="22"/>
  <c r="W49" i="30"/>
  <c r="W80" i="32"/>
  <c r="W61" i="22"/>
  <c r="W66" i="26"/>
  <c r="W53" i="24"/>
  <c r="Z131" i="23"/>
  <c r="E146" i="2"/>
  <c r="E151" i="2"/>
  <c r="E130" i="2"/>
  <c r="E152" i="2"/>
  <c r="E135" i="2"/>
  <c r="E126" i="2"/>
  <c r="E143" i="2"/>
  <c r="E98" i="2"/>
  <c r="E138" i="2"/>
  <c r="K128" i="2"/>
  <c r="K100" i="2"/>
  <c r="K145" i="2"/>
  <c r="K150" i="2"/>
  <c r="C152" i="2"/>
  <c r="K127" i="2"/>
  <c r="C150" i="2"/>
  <c r="C135" i="2"/>
  <c r="K147" i="2"/>
  <c r="C143" i="2"/>
  <c r="O147" i="2"/>
  <c r="M143" i="2"/>
  <c r="M145" i="2"/>
  <c r="M72" i="16"/>
  <c r="O116" i="2"/>
  <c r="M129" i="2"/>
  <c r="O145" i="2"/>
  <c r="Q78" i="16"/>
  <c r="O117" i="2"/>
  <c r="M107" i="2"/>
  <c r="M120" i="2"/>
  <c r="M75" i="16"/>
  <c r="O73" i="16"/>
  <c r="O99" i="2"/>
  <c r="Q137" i="2"/>
  <c r="O109" i="2"/>
  <c r="M151" i="2"/>
  <c r="M140" i="2"/>
  <c r="I110" i="2"/>
  <c r="S145" i="2"/>
  <c r="S128" i="2"/>
  <c r="K140" i="2"/>
  <c r="K120" i="2"/>
  <c r="K137" i="2"/>
  <c r="K143" i="2"/>
  <c r="K99" i="2"/>
  <c r="K90" i="16"/>
  <c r="K132" i="2"/>
  <c r="K117" i="2"/>
  <c r="K108" i="2"/>
  <c r="K104" i="16"/>
  <c r="K96" i="2"/>
  <c r="U143" i="2"/>
  <c r="W104" i="22"/>
  <c r="Q145" i="2"/>
  <c r="Z98" i="30"/>
  <c r="W112" i="30"/>
  <c r="W143" i="26"/>
  <c r="Q108" i="2"/>
  <c r="W122" i="23"/>
  <c r="W125" i="31"/>
  <c r="Q128" i="2"/>
  <c r="Z148" i="23"/>
  <c r="Z119" i="13"/>
  <c r="W134" i="23"/>
  <c r="Z138" i="24"/>
  <c r="W59" i="31"/>
  <c r="K126" i="2"/>
  <c r="M121" i="2"/>
  <c r="W76" i="27"/>
  <c r="W105" i="32"/>
  <c r="W71" i="27"/>
  <c r="W121" i="2"/>
  <c r="W143" i="2"/>
  <c r="W105" i="2"/>
  <c r="S137" i="2"/>
  <c r="S113" i="2"/>
  <c r="S140" i="2"/>
  <c r="S125" i="2"/>
  <c r="O26" i="13"/>
  <c r="Z155" i="32"/>
  <c r="Z158" i="23"/>
  <c r="W122" i="32"/>
  <c r="Z140" i="27"/>
  <c r="W134" i="24"/>
  <c r="W111" i="26"/>
  <c r="W118" i="32"/>
  <c r="W128" i="27"/>
  <c r="W87" i="30"/>
  <c r="W103" i="22"/>
  <c r="W129" i="24"/>
  <c r="W117" i="23"/>
  <c r="Z154" i="23"/>
  <c r="Z138" i="22"/>
  <c r="Z128" i="33"/>
  <c r="W143" i="32"/>
  <c r="W114" i="26"/>
  <c r="Z107" i="13"/>
  <c r="Z147" i="33"/>
  <c r="Z98" i="13"/>
  <c r="W105" i="33"/>
  <c r="W124" i="22"/>
  <c r="W118" i="26"/>
  <c r="W95" i="27"/>
  <c r="Z111" i="27"/>
  <c r="Z114" i="31"/>
  <c r="Z137" i="32"/>
  <c r="W138" i="29"/>
  <c r="W91" i="22"/>
  <c r="W131" i="23"/>
  <c r="W147" i="32"/>
  <c r="Z132" i="27"/>
  <c r="Z133" i="27"/>
  <c r="Z145" i="26"/>
  <c r="Z132" i="24"/>
  <c r="W155" i="23"/>
  <c r="W103" i="33"/>
  <c r="W97" i="22"/>
  <c r="W104" i="33"/>
  <c r="W101" i="13"/>
  <c r="Z114" i="30"/>
  <c r="W130" i="33"/>
  <c r="W126" i="27"/>
  <c r="W158" i="29"/>
  <c r="W145" i="29"/>
  <c r="Z134" i="22"/>
  <c r="W114" i="24"/>
  <c r="W141" i="33"/>
  <c r="W141" i="27"/>
  <c r="W114" i="27"/>
  <c r="W123" i="32"/>
  <c r="W137" i="22"/>
  <c r="Z120" i="24"/>
  <c r="Z99" i="31"/>
  <c r="W93" i="30"/>
  <c r="W85" i="33"/>
  <c r="Z132" i="33"/>
  <c r="Z110" i="30"/>
  <c r="W142" i="23"/>
  <c r="W112" i="31"/>
  <c r="W113" i="13"/>
  <c r="Z118" i="30"/>
  <c r="Z110" i="22"/>
  <c r="W125" i="30"/>
  <c r="Z122" i="31"/>
  <c r="W112" i="22"/>
  <c r="W127" i="26"/>
  <c r="Z98" i="31"/>
  <c r="W75" i="31"/>
  <c r="W95" i="13"/>
  <c r="W109" i="13"/>
  <c r="Z124" i="24"/>
  <c r="W67" i="30"/>
  <c r="W126" i="24"/>
  <c r="W79" i="22"/>
  <c r="Z133" i="26"/>
  <c r="W92" i="29"/>
  <c r="W137" i="29"/>
  <c r="Z149" i="32"/>
  <c r="Z130" i="22"/>
  <c r="W139" i="26"/>
  <c r="W153" i="23"/>
  <c r="W152" i="26"/>
  <c r="W143" i="33"/>
  <c r="Z128" i="23"/>
  <c r="W116" i="31"/>
  <c r="W131" i="32"/>
  <c r="W133" i="29"/>
  <c r="W93" i="13"/>
  <c r="Z143" i="24"/>
  <c r="W125" i="29"/>
  <c r="W83" i="22"/>
  <c r="Z106" i="31"/>
  <c r="Z153" i="32"/>
  <c r="W126" i="13"/>
  <c r="Z106" i="30"/>
  <c r="Z139" i="29"/>
  <c r="C12" i="33"/>
  <c r="D12" i="33"/>
  <c r="G12" i="33"/>
  <c r="C14" i="33"/>
  <c r="D14" i="33"/>
  <c r="G14" i="33"/>
  <c r="C16" i="33"/>
  <c r="D16" i="33"/>
  <c r="G16" i="33"/>
  <c r="C18" i="33"/>
  <c r="D18" i="33"/>
  <c r="G18" i="33"/>
  <c r="C20" i="33"/>
  <c r="D20" i="33"/>
  <c r="G20" i="33"/>
  <c r="C22" i="33"/>
  <c r="D22" i="33"/>
  <c r="G22" i="33"/>
  <c r="C24" i="33"/>
  <c r="D24" i="33"/>
  <c r="G24" i="33"/>
  <c r="C26" i="33"/>
  <c r="D26" i="33"/>
  <c r="G26" i="33"/>
  <c r="C28" i="33"/>
  <c r="D28" i="33"/>
  <c r="G28" i="33"/>
  <c r="C30" i="33"/>
  <c r="D30" i="33"/>
  <c r="G30" i="33"/>
  <c r="C32" i="33"/>
  <c r="D32" i="33"/>
  <c r="G32" i="33"/>
  <c r="C34" i="33"/>
  <c r="D34" i="33"/>
  <c r="G34" i="33"/>
  <c r="C12" i="31"/>
  <c r="D12" i="31"/>
  <c r="G12" i="31"/>
  <c r="U97" i="2"/>
  <c r="C16" i="31"/>
  <c r="D16" i="31"/>
  <c r="G16" i="31"/>
  <c r="U102" i="2"/>
  <c r="C14" i="22"/>
  <c r="D14" i="22"/>
  <c r="G14" i="22"/>
  <c r="C18" i="22"/>
  <c r="D18" i="22"/>
  <c r="G18" i="22"/>
  <c r="C22" i="22"/>
  <c r="D22" i="22"/>
  <c r="G22" i="22"/>
  <c r="C26" i="22"/>
  <c r="D26" i="22"/>
  <c r="G26" i="22"/>
  <c r="C30" i="22"/>
  <c r="D30" i="22"/>
  <c r="G30" i="22"/>
  <c r="C34" i="22"/>
  <c r="D34" i="22"/>
  <c r="G34" i="22"/>
  <c r="C38" i="22"/>
  <c r="D38" i="22"/>
  <c r="G38" i="22"/>
  <c r="C42" i="22"/>
  <c r="D42" i="22"/>
  <c r="G42" i="22"/>
  <c r="C114" i="2"/>
  <c r="C125" i="2"/>
  <c r="C31" i="32"/>
  <c r="D31" i="32"/>
  <c r="G31" i="32"/>
  <c r="C13" i="31"/>
  <c r="D13" i="31"/>
  <c r="G13" i="31"/>
  <c r="U105" i="2"/>
  <c r="C17" i="31"/>
  <c r="D17" i="31"/>
  <c r="G17" i="31"/>
  <c r="U100" i="2"/>
  <c r="C31" i="27"/>
  <c r="D31" i="27"/>
  <c r="G31" i="27"/>
  <c r="C31" i="23"/>
  <c r="D31" i="23"/>
  <c r="G31" i="23"/>
  <c r="C15" i="22"/>
  <c r="D15" i="22"/>
  <c r="G15" i="22"/>
  <c r="C19" i="22"/>
  <c r="D19" i="22"/>
  <c r="G19" i="22"/>
  <c r="C23" i="22"/>
  <c r="D23" i="22"/>
  <c r="G23" i="22"/>
  <c r="C27" i="22"/>
  <c r="D27" i="22"/>
  <c r="G27" i="22"/>
  <c r="C31" i="22"/>
  <c r="D31" i="22"/>
  <c r="G31" i="22"/>
  <c r="C35" i="22"/>
  <c r="D35" i="22"/>
  <c r="G35" i="22"/>
  <c r="C39" i="22"/>
  <c r="D39" i="22"/>
  <c r="G39" i="22"/>
  <c r="C43" i="22"/>
  <c r="D43" i="22"/>
  <c r="G43" i="22"/>
  <c r="C149" i="2"/>
  <c r="C43" i="14"/>
  <c r="D43" i="14"/>
  <c r="C11" i="33"/>
  <c r="D11" i="33"/>
  <c r="G11" i="33"/>
  <c r="C13" i="33"/>
  <c r="D13" i="33"/>
  <c r="G13" i="33"/>
  <c r="C15" i="33"/>
  <c r="D15" i="33"/>
  <c r="G15" i="33"/>
  <c r="C17" i="33"/>
  <c r="D17" i="33"/>
  <c r="G17" i="33"/>
  <c r="C19" i="33"/>
  <c r="D19" i="33"/>
  <c r="G19" i="33"/>
  <c r="C21" i="33"/>
  <c r="D21" i="33"/>
  <c r="G21" i="33"/>
  <c r="C23" i="33"/>
  <c r="D23" i="33"/>
  <c r="G23" i="33"/>
  <c r="C25" i="33"/>
  <c r="D25" i="33"/>
  <c r="G25" i="33"/>
  <c r="C27" i="33"/>
  <c r="D27" i="33"/>
  <c r="G27" i="33"/>
  <c r="C29" i="33"/>
  <c r="D29" i="33"/>
  <c r="G29" i="33"/>
  <c r="C31" i="33"/>
  <c r="D31" i="33"/>
  <c r="G31" i="33"/>
  <c r="C33" i="33"/>
  <c r="D33" i="33"/>
  <c r="G33" i="33"/>
  <c r="C35" i="33"/>
  <c r="D35" i="33"/>
  <c r="G35" i="33"/>
  <c r="C14" i="31"/>
  <c r="D14" i="31"/>
  <c r="G14" i="31"/>
  <c r="U95" i="2"/>
  <c r="C18" i="31"/>
  <c r="D18" i="31"/>
  <c r="G18" i="31"/>
  <c r="U126" i="2"/>
  <c r="C12" i="22"/>
  <c r="D12" i="22"/>
  <c r="G12" i="22"/>
  <c r="C16" i="22"/>
  <c r="D16" i="22"/>
  <c r="G16" i="22"/>
  <c r="C20" i="22"/>
  <c r="D20" i="22"/>
  <c r="G20" i="22"/>
  <c r="C24" i="22"/>
  <c r="D24" i="22"/>
  <c r="G24" i="22"/>
  <c r="C28" i="22"/>
  <c r="D28" i="22"/>
  <c r="G28" i="22"/>
  <c r="C32" i="22"/>
  <c r="D32" i="22"/>
  <c r="G32" i="22"/>
  <c r="C36" i="22"/>
  <c r="D36" i="22"/>
  <c r="G36" i="22"/>
  <c r="C40" i="22"/>
  <c r="D40" i="22"/>
  <c r="G40" i="22"/>
  <c r="C44" i="22"/>
  <c r="D44" i="22"/>
  <c r="G44" i="22"/>
  <c r="C140" i="2"/>
  <c r="C11" i="31"/>
  <c r="C15" i="31"/>
  <c r="D15" i="31"/>
  <c r="G15" i="31"/>
  <c r="U108" i="2"/>
  <c r="C31" i="31"/>
  <c r="D31" i="31"/>
  <c r="G31" i="31"/>
  <c r="C31" i="24"/>
  <c r="D31" i="24"/>
  <c r="G31" i="24"/>
  <c r="C13" i="22"/>
  <c r="C17" i="22"/>
  <c r="D17" i="22"/>
  <c r="G17" i="22"/>
  <c r="C21" i="22"/>
  <c r="D21" i="22"/>
  <c r="G21" i="22"/>
  <c r="C25" i="22"/>
  <c r="D25" i="22"/>
  <c r="G25" i="22"/>
  <c r="C29" i="22"/>
  <c r="D29" i="22"/>
  <c r="G29" i="22"/>
  <c r="C33" i="22"/>
  <c r="D33" i="22"/>
  <c r="G33" i="22"/>
  <c r="C37" i="22"/>
  <c r="D37" i="22"/>
  <c r="G37" i="22"/>
  <c r="C41" i="22"/>
  <c r="D41" i="22"/>
  <c r="G41" i="22"/>
  <c r="C45" i="22"/>
  <c r="D45" i="22"/>
  <c r="G45" i="22"/>
  <c r="C115" i="2"/>
  <c r="C133" i="2"/>
  <c r="C13" i="32"/>
  <c r="D13" i="32"/>
  <c r="G13" i="32"/>
  <c r="C17" i="32"/>
  <c r="D17" i="32"/>
  <c r="G17" i="32"/>
  <c r="W109" i="2"/>
  <c r="C21" i="32"/>
  <c r="D21" i="32"/>
  <c r="G21" i="32"/>
  <c r="C25" i="32"/>
  <c r="D25" i="32"/>
  <c r="G25" i="32"/>
  <c r="C14" i="32"/>
  <c r="D14" i="32"/>
  <c r="G14" i="32"/>
  <c r="C18" i="32"/>
  <c r="D18" i="32"/>
  <c r="G18" i="32"/>
  <c r="W94" i="2"/>
  <c r="C22" i="32"/>
  <c r="D22" i="32"/>
  <c r="G22" i="32"/>
  <c r="W127" i="2"/>
  <c r="C26" i="32"/>
  <c r="D26" i="32"/>
  <c r="G26" i="32"/>
  <c r="C24" i="32"/>
  <c r="D24" i="32"/>
  <c r="G24" i="32"/>
  <c r="W119" i="2"/>
  <c r="C11" i="32"/>
  <c r="C15" i="32"/>
  <c r="D15" i="32"/>
  <c r="G15" i="32"/>
  <c r="C19" i="32"/>
  <c r="D19" i="32"/>
  <c r="G19" i="32"/>
  <c r="C23" i="32"/>
  <c r="D23" i="32"/>
  <c r="G23" i="32"/>
  <c r="W118" i="2"/>
  <c r="C27" i="32"/>
  <c r="D27" i="32"/>
  <c r="G27" i="32"/>
  <c r="W107" i="2"/>
  <c r="C12" i="32"/>
  <c r="D12" i="32"/>
  <c r="G12" i="32"/>
  <c r="C16" i="32"/>
  <c r="D16" i="32"/>
  <c r="G16" i="32"/>
  <c r="C20" i="32"/>
  <c r="D20" i="32"/>
  <c r="G20" i="32"/>
  <c r="W132" i="2"/>
  <c r="C28" i="32"/>
  <c r="D28" i="32"/>
  <c r="G28" i="32"/>
  <c r="C14" i="30"/>
  <c r="D14" i="30"/>
  <c r="G14" i="30"/>
  <c r="C18" i="30"/>
  <c r="D18" i="30"/>
  <c r="G18" i="30"/>
  <c r="C22" i="30"/>
  <c r="D22" i="30"/>
  <c r="G22" i="30"/>
  <c r="S110" i="2"/>
  <c r="C11" i="30"/>
  <c r="D11" i="30"/>
  <c r="G11" i="30"/>
  <c r="C15" i="30"/>
  <c r="D15" i="30"/>
  <c r="G15" i="30"/>
  <c r="C19" i="30"/>
  <c r="D19" i="30"/>
  <c r="G19" i="30"/>
  <c r="C23" i="30"/>
  <c r="D23" i="30"/>
  <c r="G23" i="30"/>
  <c r="C12" i="30"/>
  <c r="D12" i="30"/>
  <c r="G12" i="30"/>
  <c r="C16" i="30"/>
  <c r="D16" i="30"/>
  <c r="G16" i="30"/>
  <c r="S107" i="2"/>
  <c r="C20" i="30"/>
  <c r="D20" i="30"/>
  <c r="G20" i="30"/>
  <c r="S127" i="2"/>
  <c r="C31" i="30"/>
  <c r="D31" i="30"/>
  <c r="G31" i="30"/>
  <c r="C13" i="30"/>
  <c r="D13" i="30"/>
  <c r="G13" i="30"/>
  <c r="C17" i="30"/>
  <c r="D17" i="30"/>
  <c r="G17" i="30"/>
  <c r="C21" i="30"/>
  <c r="D21" i="30"/>
  <c r="G21" i="30"/>
  <c r="C12" i="29"/>
  <c r="D12" i="29"/>
  <c r="C16" i="29"/>
  <c r="D16" i="29"/>
  <c r="C13" i="29"/>
  <c r="D13" i="29"/>
  <c r="C17" i="29"/>
  <c r="D17" i="29"/>
  <c r="C14" i="29"/>
  <c r="D14" i="29"/>
  <c r="C11" i="29"/>
  <c r="D11" i="29"/>
  <c r="C15" i="29"/>
  <c r="D15" i="29"/>
  <c r="C31" i="29"/>
  <c r="D31" i="29"/>
  <c r="G31" i="29"/>
  <c r="C18" i="29"/>
  <c r="D18" i="29"/>
  <c r="C11" i="27"/>
  <c r="D11" i="27"/>
  <c r="G11" i="27"/>
  <c r="O93" i="2"/>
  <c r="C15" i="27"/>
  <c r="D15" i="27"/>
  <c r="G15" i="27"/>
  <c r="C19" i="27"/>
  <c r="D19" i="27"/>
  <c r="G19" i="27"/>
  <c r="O144" i="2"/>
  <c r="C23" i="27"/>
  <c r="D23" i="27"/>
  <c r="G23" i="27"/>
  <c r="C28" i="27"/>
  <c r="D28" i="27"/>
  <c r="G28" i="27"/>
  <c r="C12" i="27"/>
  <c r="D12" i="27"/>
  <c r="G12" i="27"/>
  <c r="C16" i="27"/>
  <c r="D16" i="27"/>
  <c r="G16" i="27"/>
  <c r="C20" i="27"/>
  <c r="D20" i="27"/>
  <c r="G20" i="27"/>
  <c r="O94" i="2"/>
  <c r="C24" i="27"/>
  <c r="D24" i="27"/>
  <c r="G24" i="27"/>
  <c r="C29" i="27"/>
  <c r="D29" i="27"/>
  <c r="G29" i="27"/>
  <c r="O129" i="2"/>
  <c r="C13" i="27"/>
  <c r="D13" i="27"/>
  <c r="G13" i="27"/>
  <c r="O95" i="2"/>
  <c r="C17" i="27"/>
  <c r="D17" i="27"/>
  <c r="G17" i="27"/>
  <c r="C21" i="27"/>
  <c r="D21" i="27"/>
  <c r="G21" i="27"/>
  <c r="C25" i="27"/>
  <c r="D25" i="27"/>
  <c r="G25" i="27"/>
  <c r="C27" i="27"/>
  <c r="D27" i="27"/>
  <c r="G27" i="27"/>
  <c r="C14" i="27"/>
  <c r="D14" i="27"/>
  <c r="G14" i="27"/>
  <c r="C18" i="27"/>
  <c r="D18" i="27"/>
  <c r="G18" i="27"/>
  <c r="C22" i="27"/>
  <c r="D22" i="27"/>
  <c r="G22" i="27"/>
  <c r="C26" i="27"/>
  <c r="D26" i="27"/>
  <c r="G26" i="27"/>
  <c r="C36" i="26"/>
  <c r="D36" i="26"/>
  <c r="C37" i="26"/>
  <c r="D37" i="26"/>
  <c r="C34" i="26"/>
  <c r="D34" i="26"/>
  <c r="C35" i="26"/>
  <c r="D35" i="26"/>
  <c r="G35" i="26"/>
  <c r="C11" i="26"/>
  <c r="D11" i="26"/>
  <c r="G11" i="26"/>
  <c r="M93" i="2"/>
  <c r="C15" i="26"/>
  <c r="D15" i="26"/>
  <c r="G15" i="26"/>
  <c r="C19" i="26"/>
  <c r="D19" i="26"/>
  <c r="G19" i="26"/>
  <c r="C23" i="26"/>
  <c r="D23" i="26"/>
  <c r="G23" i="26"/>
  <c r="C27" i="26"/>
  <c r="D27" i="26"/>
  <c r="G27" i="26"/>
  <c r="C31" i="26"/>
  <c r="D31" i="26"/>
  <c r="G31" i="26"/>
  <c r="C12" i="26"/>
  <c r="D12" i="26"/>
  <c r="G12" i="26"/>
  <c r="C16" i="26"/>
  <c r="D16" i="26"/>
  <c r="G16" i="26"/>
  <c r="C20" i="26"/>
  <c r="D20" i="26"/>
  <c r="G20" i="26"/>
  <c r="M105" i="2"/>
  <c r="C24" i="26"/>
  <c r="D24" i="26"/>
  <c r="G24" i="26"/>
  <c r="C28" i="26"/>
  <c r="D28" i="26"/>
  <c r="G28" i="26"/>
  <c r="C13" i="26"/>
  <c r="D13" i="26"/>
  <c r="G13" i="26"/>
  <c r="C17" i="26"/>
  <c r="D17" i="26"/>
  <c r="G17" i="26"/>
  <c r="C21" i="26"/>
  <c r="D21" i="26"/>
  <c r="G21" i="26"/>
  <c r="C25" i="26"/>
  <c r="D25" i="26"/>
  <c r="G25" i="26"/>
  <c r="C29" i="26"/>
  <c r="D29" i="26"/>
  <c r="G29" i="26"/>
  <c r="C33" i="26"/>
  <c r="D33" i="26"/>
  <c r="G33" i="26"/>
  <c r="C14" i="26"/>
  <c r="D14" i="26"/>
  <c r="G14" i="26"/>
  <c r="C18" i="26"/>
  <c r="D18" i="26"/>
  <c r="G18" i="26"/>
  <c r="C22" i="26"/>
  <c r="D22" i="26"/>
  <c r="G22" i="26"/>
  <c r="C26" i="26"/>
  <c r="D26" i="26"/>
  <c r="G26" i="26"/>
  <c r="C30" i="26"/>
  <c r="D30" i="26"/>
  <c r="G30" i="26"/>
  <c r="C32" i="26"/>
  <c r="D32" i="26"/>
  <c r="G32" i="26"/>
  <c r="C13" i="24"/>
  <c r="D13" i="24"/>
  <c r="G13" i="24"/>
  <c r="C17" i="24"/>
  <c r="D17" i="24"/>
  <c r="G17" i="24"/>
  <c r="C13" i="23"/>
  <c r="D13" i="23"/>
  <c r="G13" i="23"/>
  <c r="I144" i="2"/>
  <c r="C17" i="23"/>
  <c r="D17" i="23"/>
  <c r="G17" i="23"/>
  <c r="C21" i="23"/>
  <c r="D21" i="23"/>
  <c r="G21" i="23"/>
  <c r="I121" i="2"/>
  <c r="C14" i="24"/>
  <c r="D14" i="24"/>
  <c r="G14" i="24"/>
  <c r="C18" i="24"/>
  <c r="D18" i="24"/>
  <c r="G18" i="24"/>
  <c r="C14" i="23"/>
  <c r="D14" i="23"/>
  <c r="G14" i="23"/>
  <c r="C18" i="23"/>
  <c r="D18" i="23"/>
  <c r="G18" i="23"/>
  <c r="C11" i="24"/>
  <c r="D11" i="24"/>
  <c r="G11" i="24"/>
  <c r="C15" i="24"/>
  <c r="D15" i="24"/>
  <c r="G15" i="24"/>
  <c r="C11" i="23"/>
  <c r="D11" i="23"/>
  <c r="G11" i="23"/>
  <c r="I97" i="2"/>
  <c r="C15" i="23"/>
  <c r="D15" i="23"/>
  <c r="G15" i="23"/>
  <c r="C19" i="23"/>
  <c r="D19" i="23"/>
  <c r="G19" i="23"/>
  <c r="C12" i="24"/>
  <c r="D12" i="24"/>
  <c r="G12" i="24"/>
  <c r="K97" i="2"/>
  <c r="C16" i="24"/>
  <c r="D16" i="24"/>
  <c r="G16" i="24"/>
  <c r="C12" i="23"/>
  <c r="D12" i="23"/>
  <c r="G12" i="23"/>
  <c r="C16" i="23"/>
  <c r="D16" i="23"/>
  <c r="G16" i="23"/>
  <c r="I94" i="2"/>
  <c r="C20" i="23"/>
  <c r="D20" i="23"/>
  <c r="G20" i="23"/>
  <c r="I116" i="2"/>
  <c r="C11" i="22"/>
  <c r="D11" i="22"/>
  <c r="G11" i="22"/>
  <c r="C11" i="13"/>
  <c r="D11" i="13"/>
  <c r="G12" i="13"/>
  <c r="E93" i="2"/>
  <c r="C111" i="2"/>
  <c r="C12" i="13"/>
  <c r="D12" i="13"/>
  <c r="G13" i="13"/>
  <c r="C138" i="2"/>
  <c r="U7" i="2"/>
  <c r="U89" i="2"/>
  <c r="M14" i="31"/>
  <c r="P14" i="31"/>
  <c r="M13" i="31"/>
  <c r="M12" i="31"/>
  <c r="P12" i="31"/>
  <c r="U96" i="16"/>
  <c r="M11" i="31"/>
  <c r="P11" i="31"/>
  <c r="U75" i="16"/>
  <c r="D11" i="31"/>
  <c r="G11" i="31"/>
  <c r="U93" i="2"/>
  <c r="M31" i="31"/>
  <c r="P31" i="31"/>
  <c r="M31" i="32"/>
  <c r="P31" i="32"/>
  <c r="M13" i="22"/>
  <c r="P13" i="22"/>
  <c r="D13" i="22"/>
  <c r="G13" i="22"/>
  <c r="M31" i="23"/>
  <c r="P31" i="23"/>
  <c r="M25" i="32"/>
  <c r="P25" i="32"/>
  <c r="M22" i="32"/>
  <c r="P22" i="32"/>
  <c r="M28" i="32"/>
  <c r="P28" i="32"/>
  <c r="M12" i="32"/>
  <c r="P12" i="32"/>
  <c r="M23" i="32"/>
  <c r="P23" i="32"/>
  <c r="M14" i="32"/>
  <c r="P14" i="32"/>
  <c r="W11" i="16"/>
  <c r="M15" i="32"/>
  <c r="P15" i="32"/>
  <c r="W10" i="16"/>
  <c r="M13" i="32"/>
  <c r="P13" i="32"/>
  <c r="W12" i="16"/>
  <c r="M18" i="32"/>
  <c r="P18" i="32"/>
  <c r="W22" i="16"/>
  <c r="M24" i="32"/>
  <c r="P24" i="32"/>
  <c r="M29" i="32"/>
  <c r="P29" i="32"/>
  <c r="M19" i="32"/>
  <c r="P19" i="32"/>
  <c r="W101" i="16"/>
  <c r="M20" i="32"/>
  <c r="P20" i="32"/>
  <c r="M26" i="32"/>
  <c r="P26" i="32"/>
  <c r="M21" i="32"/>
  <c r="P21" i="32"/>
  <c r="M16" i="32"/>
  <c r="P16" i="32"/>
  <c r="M27" i="32"/>
  <c r="P27" i="32"/>
  <c r="M11" i="32"/>
  <c r="P11" i="32"/>
  <c r="W13" i="16"/>
  <c r="M30" i="32"/>
  <c r="P30" i="32"/>
  <c r="M17" i="32"/>
  <c r="P17" i="32"/>
  <c r="D11" i="32"/>
  <c r="G11" i="32"/>
  <c r="W93" i="2"/>
  <c r="Y7" i="16"/>
  <c r="Y63" i="16"/>
  <c r="Y129" i="2"/>
  <c r="Y149" i="2"/>
  <c r="Y141" i="2"/>
  <c r="Y128" i="2"/>
  <c r="Y148" i="2"/>
  <c r="G87" i="16"/>
  <c r="C38" i="26"/>
  <c r="D38" i="26"/>
  <c r="G38" i="26"/>
  <c r="C39" i="26"/>
  <c r="D39" i="26"/>
  <c r="G39" i="26"/>
  <c r="C40" i="26"/>
  <c r="D40" i="26"/>
  <c r="G40" i="26"/>
  <c r="C24" i="23"/>
  <c r="D24" i="23"/>
  <c r="G24" i="23"/>
  <c r="I129" i="2"/>
  <c r="C23" i="23"/>
  <c r="D23" i="23"/>
  <c r="G23" i="23"/>
  <c r="I142" i="2"/>
  <c r="C22" i="23"/>
  <c r="D22" i="23"/>
  <c r="G22" i="23"/>
  <c r="I102" i="2"/>
  <c r="M18" i="26"/>
  <c r="P18" i="26"/>
  <c r="M21" i="26"/>
  <c r="P21" i="26"/>
  <c r="M20" i="26"/>
  <c r="P20" i="26"/>
  <c r="M23" i="26"/>
  <c r="P23" i="26"/>
  <c r="M24" i="26"/>
  <c r="P24" i="26"/>
  <c r="M39" i="26"/>
  <c r="P39" i="26"/>
  <c r="M14" i="26"/>
  <c r="P14" i="26"/>
  <c r="M17" i="26"/>
  <c r="P17" i="26"/>
  <c r="M16" i="26"/>
  <c r="P16" i="26"/>
  <c r="M99" i="16"/>
  <c r="M19" i="26"/>
  <c r="P19" i="26"/>
  <c r="M22" i="26"/>
  <c r="P22" i="26"/>
  <c r="M36" i="26"/>
  <c r="P36" i="26"/>
  <c r="M40" i="26"/>
  <c r="P40" i="26"/>
  <c r="M35" i="26"/>
  <c r="P35" i="26"/>
  <c r="M38" i="26"/>
  <c r="P38" i="26"/>
  <c r="M13" i="26"/>
  <c r="P13" i="26"/>
  <c r="M37" i="26"/>
  <c r="P37" i="26"/>
  <c r="M12" i="26"/>
  <c r="P12" i="26"/>
  <c r="M15" i="26"/>
  <c r="P15" i="26"/>
  <c r="M34" i="26"/>
  <c r="P34" i="26"/>
  <c r="M11" i="26"/>
  <c r="P11" i="26"/>
  <c r="U7" i="16"/>
  <c r="U63" i="16"/>
  <c r="K7" i="16"/>
  <c r="M12" i="24"/>
  <c r="P12" i="24"/>
  <c r="M13" i="24"/>
  <c r="P13" i="24"/>
  <c r="M11" i="24"/>
  <c r="P11" i="24"/>
  <c r="I7" i="2"/>
  <c r="M15" i="23"/>
  <c r="P15" i="23"/>
  <c r="M14" i="23"/>
  <c r="P14" i="23"/>
  <c r="I67" i="16"/>
  <c r="M16" i="23"/>
  <c r="P16" i="23"/>
  <c r="M12" i="23"/>
  <c r="P12" i="23"/>
  <c r="M11" i="23"/>
  <c r="P11" i="23"/>
  <c r="I75" i="16"/>
  <c r="M13" i="23"/>
  <c r="P13" i="23"/>
  <c r="I70" i="16"/>
  <c r="W66" i="24"/>
  <c r="M28" i="22"/>
  <c r="P28" i="22"/>
  <c r="H59" i="16"/>
  <c r="H122" i="16"/>
  <c r="H85" i="2"/>
  <c r="H179" i="2"/>
  <c r="G89" i="2"/>
  <c r="M23" i="22"/>
  <c r="M19" i="22"/>
  <c r="P19" i="22"/>
  <c r="M15" i="22"/>
  <c r="P15" i="22"/>
  <c r="M27" i="22"/>
  <c r="P27" i="22"/>
  <c r="M22" i="22"/>
  <c r="M20" i="22"/>
  <c r="P20" i="22"/>
  <c r="M16" i="22"/>
  <c r="P16" i="22"/>
  <c r="M29" i="22"/>
  <c r="P29" i="22"/>
  <c r="M24" i="22"/>
  <c r="M21" i="22"/>
  <c r="M17" i="22"/>
  <c r="P17" i="22"/>
  <c r="M12" i="22"/>
  <c r="M25" i="22"/>
  <c r="M11" i="22"/>
  <c r="M18" i="22"/>
  <c r="P18" i="22"/>
  <c r="M14" i="22"/>
  <c r="P14" i="22"/>
  <c r="M26" i="22"/>
  <c r="K89" i="2"/>
  <c r="Z112" i="31"/>
  <c r="Z123" i="26"/>
  <c r="W108" i="26"/>
  <c r="Z143" i="23"/>
  <c r="Z126" i="30"/>
  <c r="Z136" i="22"/>
  <c r="W101" i="27"/>
  <c r="W123" i="13"/>
  <c r="Z115" i="33"/>
  <c r="Z157" i="29"/>
  <c r="W97" i="29"/>
  <c r="W138" i="33"/>
  <c r="W134" i="27"/>
  <c r="W99" i="13"/>
  <c r="W81" i="30"/>
  <c r="W150" i="23"/>
  <c r="W96" i="26"/>
  <c r="W114" i="29"/>
  <c r="W121" i="23"/>
  <c r="W75" i="24"/>
  <c r="Z127" i="24"/>
  <c r="W147" i="26"/>
  <c r="W132" i="27"/>
  <c r="W120" i="29"/>
  <c r="Z109" i="13"/>
  <c r="Z113" i="13"/>
  <c r="W91" i="31"/>
  <c r="Z111" i="24"/>
  <c r="W88" i="13"/>
  <c r="Z117" i="30"/>
  <c r="W98" i="27"/>
  <c r="W125" i="32"/>
  <c r="W115" i="32"/>
  <c r="W138" i="22"/>
  <c r="W91" i="26"/>
  <c r="W68" i="22"/>
  <c r="W109" i="27"/>
  <c r="W118" i="31"/>
  <c r="W129" i="27"/>
  <c r="W111" i="23"/>
  <c r="W87" i="24"/>
  <c r="W145" i="26"/>
  <c r="W124" i="29"/>
  <c r="W104" i="24"/>
  <c r="W137" i="32"/>
  <c r="W79" i="31"/>
  <c r="W112" i="33"/>
  <c r="W94" i="26"/>
  <c r="W98" i="32"/>
  <c r="W87" i="22"/>
  <c r="W106" i="26"/>
  <c r="Z114" i="27"/>
  <c r="W133" i="26"/>
  <c r="W128" i="23"/>
  <c r="W155" i="26"/>
  <c r="W128" i="31"/>
  <c r="W68" i="24"/>
  <c r="W86" i="32"/>
  <c r="W69" i="27"/>
  <c r="W132" i="23"/>
  <c r="W88" i="29"/>
  <c r="W63" i="30"/>
  <c r="W135" i="29"/>
  <c r="W52" i="30"/>
  <c r="C14" i="13"/>
  <c r="D14" i="13"/>
  <c r="G15" i="13"/>
  <c r="C18" i="13"/>
  <c r="D18" i="13"/>
  <c r="G19" i="13"/>
  <c r="C22" i="13"/>
  <c r="D22" i="13"/>
  <c r="G23" i="13"/>
  <c r="E115" i="2"/>
  <c r="C26" i="13"/>
  <c r="D26" i="13"/>
  <c r="G27" i="13"/>
  <c r="C30" i="13"/>
  <c r="D30" i="13"/>
  <c r="G31" i="13"/>
  <c r="E100" i="2"/>
  <c r="C34" i="13"/>
  <c r="D34" i="13"/>
  <c r="C16" i="13"/>
  <c r="D16" i="13"/>
  <c r="G17" i="13"/>
  <c r="C20" i="13"/>
  <c r="D20" i="13"/>
  <c r="G21" i="13"/>
  <c r="E96" i="2"/>
  <c r="C24" i="13"/>
  <c r="D24" i="13"/>
  <c r="G25" i="13"/>
  <c r="C28" i="13"/>
  <c r="D28" i="13"/>
  <c r="G29" i="13"/>
  <c r="E140" i="2"/>
  <c r="C32" i="13"/>
  <c r="D32" i="13"/>
  <c r="G33" i="13"/>
  <c r="C15" i="13"/>
  <c r="D15" i="13"/>
  <c r="G16" i="13"/>
  <c r="E95" i="2"/>
  <c r="C19" i="13"/>
  <c r="D19" i="13"/>
  <c r="G20" i="13"/>
  <c r="E125" i="2"/>
  <c r="C23" i="13"/>
  <c r="D23" i="13"/>
  <c r="G24" i="13"/>
  <c r="C27" i="13"/>
  <c r="D27" i="13"/>
  <c r="G28" i="13"/>
  <c r="E127" i="2"/>
  <c r="C31" i="13"/>
  <c r="D31" i="13"/>
  <c r="G32" i="13"/>
  <c r="C13" i="13"/>
  <c r="D13" i="13"/>
  <c r="G14" i="13"/>
  <c r="E105" i="2"/>
  <c r="C17" i="13"/>
  <c r="D17" i="13"/>
  <c r="G18" i="13"/>
  <c r="E108" i="2"/>
  <c r="C21" i="13"/>
  <c r="D21" i="13"/>
  <c r="G22" i="13"/>
  <c r="C25" i="13"/>
  <c r="D25" i="13"/>
  <c r="G26" i="13"/>
  <c r="E137" i="2"/>
  <c r="C29" i="13"/>
  <c r="D29" i="13"/>
  <c r="G30" i="13"/>
  <c r="C33" i="13"/>
  <c r="D33" i="13"/>
  <c r="G34" i="13"/>
  <c r="E148" i="2"/>
  <c r="W82" i="26"/>
  <c r="W90" i="32"/>
  <c r="Z118" i="24"/>
  <c r="W138" i="27"/>
  <c r="Z117" i="13"/>
  <c r="Z138" i="23"/>
  <c r="Z145" i="29"/>
  <c r="W54" i="31"/>
  <c r="W97" i="23"/>
  <c r="W89" i="27"/>
  <c r="W93" i="24"/>
  <c r="W94" i="30"/>
  <c r="W129" i="13"/>
  <c r="W98" i="30"/>
  <c r="W116" i="27"/>
  <c r="Z120" i="22"/>
  <c r="W67" i="22"/>
  <c r="W86" i="26"/>
  <c r="W89" i="26"/>
  <c r="W59" i="30"/>
  <c r="W121" i="13"/>
  <c r="W153" i="29"/>
  <c r="W119" i="13"/>
  <c r="W97" i="24"/>
  <c r="W142" i="33"/>
  <c r="Z143" i="26"/>
  <c r="W101" i="24"/>
  <c r="W87" i="31"/>
  <c r="Z108" i="30"/>
  <c r="W106" i="31"/>
  <c r="Z103" i="30"/>
  <c r="W89" i="32"/>
  <c r="W96" i="24"/>
  <c r="Z131" i="32"/>
  <c r="Z124" i="26"/>
  <c r="Z141" i="33"/>
  <c r="Z116" i="31"/>
  <c r="W91" i="30"/>
  <c r="W76" i="13"/>
  <c r="W97" i="33"/>
  <c r="W108" i="27"/>
  <c r="Z97" i="30"/>
  <c r="W66" i="31"/>
  <c r="W80" i="27"/>
  <c r="W90" i="30"/>
  <c r="W102" i="33"/>
  <c r="Z144" i="29"/>
  <c r="W70" i="31"/>
  <c r="W84" i="27"/>
  <c r="W96" i="22"/>
  <c r="W97" i="26"/>
  <c r="W108" i="23"/>
  <c r="W112" i="23"/>
  <c r="W84" i="31"/>
  <c r="W85" i="13"/>
  <c r="W117" i="29"/>
  <c r="W72" i="24"/>
  <c r="W86" i="31"/>
  <c r="W73" i="33"/>
  <c r="W60" i="13"/>
  <c r="Z131" i="26"/>
  <c r="W136" i="24"/>
  <c r="Z126" i="31"/>
  <c r="W85" i="23"/>
  <c r="Z108" i="31"/>
  <c r="Z139" i="32"/>
  <c r="W94" i="32"/>
  <c r="W85" i="26"/>
  <c r="W98" i="24"/>
  <c r="AB60" i="2"/>
  <c r="W127" i="23"/>
  <c r="Z95" i="31"/>
  <c r="W82" i="24"/>
  <c r="W98" i="31"/>
  <c r="W110" i="26"/>
  <c r="W94" i="13"/>
  <c r="W124" i="33"/>
  <c r="W129" i="26"/>
  <c r="Z143" i="32"/>
  <c r="W106" i="30"/>
  <c r="W151" i="26"/>
  <c r="Z130" i="33"/>
  <c r="Z139" i="26"/>
  <c r="Z115" i="30"/>
  <c r="W98" i="23"/>
  <c r="Z126" i="26"/>
  <c r="Z100" i="30"/>
  <c r="Z100" i="31"/>
  <c r="W132" i="32"/>
  <c r="W124" i="23"/>
  <c r="W89" i="24"/>
  <c r="W106" i="32"/>
  <c r="W112" i="29"/>
  <c r="W93" i="27"/>
  <c r="Z114" i="24"/>
  <c r="W121" i="26"/>
  <c r="W95" i="32"/>
  <c r="Z149" i="23"/>
  <c r="W84" i="22"/>
  <c r="Z119" i="31"/>
  <c r="W87" i="32"/>
  <c r="W97" i="27"/>
  <c r="W90" i="27"/>
  <c r="W74" i="33"/>
  <c r="W76" i="22"/>
  <c r="Z118" i="27"/>
  <c r="Z119" i="30"/>
  <c r="W83" i="27"/>
  <c r="W105" i="23"/>
  <c r="W102" i="30"/>
  <c r="W100" i="32"/>
  <c r="W90" i="13"/>
  <c r="W127" i="33"/>
  <c r="W139" i="23"/>
  <c r="W61" i="13"/>
  <c r="W75" i="27"/>
  <c r="W84" i="13"/>
  <c r="W128" i="32"/>
  <c r="W109" i="31"/>
  <c r="Z125" i="24"/>
  <c r="W105" i="22"/>
  <c r="W73" i="22"/>
  <c r="W99" i="26"/>
  <c r="W79" i="33"/>
  <c r="W87" i="33"/>
  <c r="Z113" i="24"/>
  <c r="W84" i="26"/>
  <c r="Z137" i="29"/>
  <c r="Z142" i="23"/>
  <c r="Z136" i="29"/>
  <c r="Z111" i="22"/>
  <c r="W97" i="31"/>
  <c r="W116" i="24"/>
  <c r="Z141" i="29"/>
  <c r="W136" i="23"/>
  <c r="W118" i="22"/>
  <c r="W120" i="27"/>
  <c r="W112" i="24"/>
  <c r="W94" i="31"/>
  <c r="W88" i="32"/>
  <c r="W102" i="26"/>
  <c r="W127" i="29"/>
  <c r="W75" i="30"/>
  <c r="W93" i="33"/>
  <c r="W110" i="32"/>
  <c r="W79" i="30"/>
  <c r="Z118" i="33"/>
  <c r="W159" i="32"/>
  <c r="Z127" i="22"/>
  <c r="W86" i="24"/>
  <c r="W65" i="13"/>
  <c r="W86" i="27"/>
  <c r="W90" i="33"/>
  <c r="Z126" i="33"/>
  <c r="Z122" i="24"/>
  <c r="W101" i="31"/>
  <c r="W83" i="24"/>
  <c r="W102" i="31"/>
  <c r="W69" i="30"/>
  <c r="W119" i="29"/>
  <c r="W83" i="30"/>
  <c r="W116" i="29"/>
  <c r="W114" i="32"/>
  <c r="W101" i="33"/>
  <c r="Z109" i="24"/>
  <c r="Z96" i="13"/>
  <c r="Z125" i="23"/>
  <c r="W119" i="23"/>
  <c r="W93" i="31"/>
  <c r="Z117" i="33"/>
  <c r="Z111" i="30"/>
  <c r="Z112" i="13"/>
  <c r="W123" i="33"/>
  <c r="Z115" i="31"/>
  <c r="Z142" i="26"/>
  <c r="W144" i="32"/>
  <c r="W127" i="24"/>
  <c r="W114" i="13"/>
  <c r="W140" i="26"/>
  <c r="Z126" i="13"/>
  <c r="Z125" i="31"/>
  <c r="W113" i="29"/>
  <c r="W81" i="13"/>
  <c r="W103" i="26"/>
  <c r="W106" i="23"/>
  <c r="W88" i="22"/>
  <c r="W107" i="32"/>
  <c r="W77" i="13"/>
  <c r="W94" i="33"/>
  <c r="W69" i="31"/>
  <c r="W81" i="22"/>
  <c r="W94" i="29"/>
  <c r="W61" i="31"/>
  <c r="W88" i="26"/>
  <c r="W61" i="30"/>
  <c r="W94" i="24"/>
  <c r="W95" i="22"/>
  <c r="Z120" i="13"/>
  <c r="W96" i="32"/>
  <c r="Z131" i="22"/>
  <c r="W74" i="22"/>
  <c r="W127" i="27"/>
  <c r="W76" i="30"/>
  <c r="W92" i="23"/>
  <c r="W59" i="13"/>
  <c r="W113" i="26"/>
  <c r="W99" i="23"/>
  <c r="W106" i="13"/>
  <c r="W120" i="32"/>
  <c r="W144" i="26"/>
  <c r="W62" i="13"/>
  <c r="W91" i="23"/>
  <c r="W102" i="29"/>
  <c r="W81" i="31"/>
  <c r="Z95" i="30"/>
  <c r="Z113" i="33"/>
  <c r="W103" i="27"/>
  <c r="Z128" i="29"/>
  <c r="Z113" i="27"/>
  <c r="Z96" i="30"/>
  <c r="W121" i="32"/>
  <c r="Z96" i="31"/>
  <c r="Z130" i="23"/>
  <c r="Z112" i="22"/>
  <c r="Z127" i="26"/>
  <c r="W108" i="24"/>
  <c r="Z101" i="13"/>
  <c r="W106" i="22"/>
  <c r="Z135" i="32"/>
  <c r="W116" i="33"/>
  <c r="Z135" i="26"/>
  <c r="W120" i="33"/>
  <c r="W103" i="13"/>
  <c r="W114" i="22"/>
  <c r="Z122" i="27"/>
  <c r="W107" i="13"/>
  <c r="Z112" i="30"/>
  <c r="W120" i="24"/>
  <c r="Z126" i="27"/>
  <c r="Z126" i="24"/>
  <c r="W139" i="29"/>
  <c r="W142" i="24"/>
  <c r="W161" i="29"/>
  <c r="Z143" i="27"/>
  <c r="W123" i="30"/>
  <c r="W137" i="27"/>
  <c r="W73" i="30"/>
  <c r="W87" i="27"/>
  <c r="W100" i="26"/>
  <c r="W97" i="32"/>
  <c r="W99" i="29"/>
  <c r="W96" i="23"/>
  <c r="W80" i="24"/>
  <c r="W66" i="30"/>
  <c r="W84" i="33"/>
  <c r="Z130" i="29"/>
  <c r="W109" i="33"/>
  <c r="W105" i="24"/>
  <c r="W114" i="23"/>
  <c r="W148" i="29"/>
  <c r="W128" i="29"/>
  <c r="W132" i="24"/>
  <c r="W95" i="30"/>
  <c r="Z144" i="33"/>
  <c r="W149" i="32"/>
  <c r="W69" i="24"/>
  <c r="W56" i="13"/>
  <c r="W55" i="31"/>
  <c r="Z157" i="32"/>
  <c r="W151" i="32"/>
  <c r="W120" i="30"/>
  <c r="AB32" i="16"/>
  <c r="AB26" i="16"/>
  <c r="Z123" i="30"/>
  <c r="Z137" i="27"/>
  <c r="W131" i="27"/>
  <c r="W118" i="13"/>
  <c r="W74" i="24"/>
  <c r="W90" i="23"/>
  <c r="W74" i="27"/>
  <c r="W124" i="24"/>
  <c r="Z137" i="24"/>
  <c r="W70" i="24"/>
  <c r="W132" i="29"/>
  <c r="Z138" i="29"/>
  <c r="W145" i="33"/>
  <c r="W157" i="23"/>
  <c r="W124" i="27"/>
  <c r="Z154" i="32"/>
  <c r="W160" i="29"/>
  <c r="W129" i="22"/>
  <c r="Z147" i="32"/>
  <c r="W103" i="29"/>
  <c r="W101" i="32"/>
  <c r="W88" i="33"/>
  <c r="W81" i="24"/>
  <c r="W67" i="31"/>
  <c r="W81" i="27"/>
  <c r="Z150" i="26"/>
  <c r="Z157" i="23"/>
  <c r="Z134" i="24"/>
  <c r="Z129" i="31"/>
  <c r="Z112" i="27"/>
  <c r="W156" i="32"/>
  <c r="W139" i="27"/>
  <c r="W110" i="30"/>
  <c r="Z130" i="24"/>
  <c r="W110" i="31"/>
  <c r="W123" i="23"/>
  <c r="W130" i="29"/>
  <c r="Z99" i="13"/>
  <c r="W124" i="30"/>
  <c r="Z108" i="22"/>
  <c r="W137" i="24"/>
  <c r="Z146" i="32"/>
  <c r="Z150" i="29"/>
  <c r="W127" i="13"/>
  <c r="W135" i="23"/>
  <c r="W124" i="32"/>
  <c r="Z133" i="24"/>
  <c r="W131" i="33"/>
  <c r="W113" i="30"/>
  <c r="W128" i="13"/>
  <c r="W119" i="30"/>
  <c r="W147" i="23"/>
  <c r="Z123" i="31"/>
  <c r="W113" i="31"/>
  <c r="W113" i="22"/>
  <c r="Z124" i="13"/>
  <c r="Z156" i="29"/>
  <c r="W68" i="13"/>
  <c r="W134" i="26"/>
  <c r="W78" i="33"/>
  <c r="Z132" i="32"/>
  <c r="W100" i="23"/>
  <c r="Z129" i="22"/>
  <c r="W87" i="26"/>
  <c r="W71" i="13"/>
  <c r="Z142" i="27"/>
  <c r="W139" i="22"/>
  <c r="W135" i="24"/>
  <c r="Z129" i="23"/>
  <c r="Z145" i="33"/>
  <c r="Z99" i="30"/>
  <c r="W116" i="23"/>
  <c r="W117" i="32"/>
  <c r="W98" i="22"/>
  <c r="W100" i="27"/>
  <c r="W103" i="24"/>
  <c r="W101" i="22"/>
  <c r="W116" i="26"/>
  <c r="Z133" i="32"/>
  <c r="W96" i="30"/>
  <c r="Z120" i="27"/>
  <c r="Z118" i="22"/>
  <c r="W130" i="23"/>
  <c r="W100" i="30"/>
  <c r="Z136" i="23"/>
  <c r="Z124" i="33"/>
  <c r="Z128" i="27"/>
  <c r="W139" i="32"/>
  <c r="Z147" i="29"/>
  <c r="W137" i="26"/>
  <c r="W111" i="13"/>
  <c r="Z149" i="29"/>
  <c r="Z130" i="27"/>
  <c r="Z146" i="23"/>
  <c r="Z134" i="33"/>
  <c r="W89" i="29"/>
  <c r="W86" i="23"/>
  <c r="W83" i="26"/>
  <c r="Z153" i="23"/>
  <c r="Z121" i="13"/>
  <c r="W140" i="23"/>
  <c r="W158" i="32"/>
  <c r="Z135" i="22"/>
  <c r="Z116" i="30"/>
  <c r="W56" i="30"/>
  <c r="W91" i="32"/>
  <c r="Z131" i="29"/>
  <c r="Z129" i="32"/>
  <c r="W106" i="24"/>
  <c r="W92" i="31"/>
  <c r="W110" i="33"/>
  <c r="Z115" i="27"/>
  <c r="W96" i="13"/>
  <c r="Z101" i="31"/>
  <c r="Z113" i="22"/>
  <c r="Z102" i="13"/>
  <c r="Z128" i="26"/>
  <c r="W95" i="31"/>
  <c r="W115" i="30"/>
  <c r="Z135" i="24"/>
  <c r="W123" i="31"/>
  <c r="Z159" i="23"/>
  <c r="Z160" i="32"/>
  <c r="Z162" i="29"/>
  <c r="Z130" i="13"/>
  <c r="W124" i="13"/>
  <c r="W117" i="30"/>
  <c r="Z155" i="23"/>
  <c r="Z129" i="30"/>
  <c r="W141" i="32"/>
  <c r="W143" i="29"/>
  <c r="Z128" i="22"/>
  <c r="W150" i="26"/>
  <c r="W119" i="26"/>
  <c r="W156" i="29"/>
  <c r="Z156" i="26"/>
  <c r="W154" i="32"/>
  <c r="Z116" i="33"/>
  <c r="W106" i="27"/>
  <c r="Y7" i="2"/>
  <c r="Y89" i="2"/>
  <c r="W125" i="24"/>
  <c r="W128" i="33"/>
  <c r="Z141" i="22"/>
  <c r="W141" i="24"/>
  <c r="W133" i="24"/>
  <c r="W131" i="24"/>
  <c r="W148" i="32"/>
  <c r="W142" i="26"/>
  <c r="W60" i="31"/>
  <c r="W111" i="22"/>
  <c r="W70" i="27"/>
  <c r="W72" i="22"/>
  <c r="W99" i="30"/>
  <c r="W116" i="13"/>
  <c r="W159" i="29"/>
  <c r="W115" i="22"/>
  <c r="W111" i="33"/>
  <c r="W126" i="29"/>
  <c r="Z100" i="13"/>
  <c r="W107" i="27"/>
  <c r="Z130" i="32"/>
  <c r="Z104" i="13"/>
  <c r="W97" i="30"/>
  <c r="Z115" i="22"/>
  <c r="Z138" i="26"/>
  <c r="W136" i="32"/>
  <c r="W109" i="30"/>
  <c r="W121" i="22"/>
  <c r="W110" i="13"/>
  <c r="W123" i="27"/>
  <c r="Z137" i="33"/>
  <c r="W125" i="22"/>
  <c r="Z146" i="26"/>
  <c r="W143" i="23"/>
  <c r="Z150" i="32"/>
  <c r="W150" i="29"/>
  <c r="W127" i="31"/>
  <c r="W107" i="26"/>
  <c r="W80" i="30"/>
  <c r="L17" i="29"/>
  <c r="M17" i="29"/>
  <c r="L15" i="29"/>
  <c r="M15" i="29"/>
  <c r="P15" i="29"/>
  <c r="Q67" i="16"/>
  <c r="L18" i="29"/>
  <c r="M18" i="29"/>
  <c r="L23" i="29"/>
  <c r="M23" i="29"/>
  <c r="P23" i="29"/>
  <c r="L26" i="29"/>
  <c r="M26" i="29"/>
  <c r="P26" i="29"/>
  <c r="L16" i="29"/>
  <c r="M16" i="29"/>
  <c r="L21" i="29"/>
  <c r="M21" i="29"/>
  <c r="P21" i="29"/>
  <c r="L24" i="29"/>
  <c r="M24" i="29"/>
  <c r="P24" i="29"/>
  <c r="L14" i="29"/>
  <c r="M14" i="29"/>
  <c r="P14" i="29"/>
  <c r="Q73" i="16"/>
  <c r="L19" i="29"/>
  <c r="M19" i="29"/>
  <c r="P19" i="29"/>
  <c r="L22" i="29"/>
  <c r="M22" i="29"/>
  <c r="P22" i="29"/>
  <c r="L27" i="29"/>
  <c r="M27" i="29"/>
  <c r="P27" i="29"/>
  <c r="L20" i="29"/>
  <c r="M20" i="29"/>
  <c r="P20" i="29"/>
  <c r="L25" i="29"/>
  <c r="M25" i="29"/>
  <c r="P25" i="29"/>
  <c r="L30" i="26"/>
  <c r="L41" i="26"/>
  <c r="L31" i="26"/>
  <c r="L42" i="26"/>
  <c r="L32" i="26"/>
  <c r="L43" i="26"/>
  <c r="L33" i="26"/>
  <c r="L44" i="26"/>
  <c r="W7" i="16"/>
  <c r="W63" i="16"/>
  <c r="T122" i="16"/>
  <c r="T59" i="16"/>
  <c r="AB95" i="16"/>
  <c r="C42" i="26"/>
  <c r="C44" i="26"/>
  <c r="C41" i="26"/>
  <c r="C43" i="26"/>
  <c r="AB18" i="16"/>
  <c r="AB116" i="2"/>
  <c r="K7" i="2"/>
  <c r="K63" i="16"/>
  <c r="C88" i="2"/>
  <c r="K6" i="16"/>
  <c r="K62" i="16"/>
  <c r="U6" i="2"/>
  <c r="U88" i="2"/>
  <c r="S6" i="16"/>
  <c r="S62" i="16"/>
  <c r="C6" i="16"/>
  <c r="W7" i="2"/>
  <c r="W89" i="2"/>
  <c r="I6" i="2"/>
  <c r="I88" i="2"/>
  <c r="S7" i="16"/>
  <c r="S63" i="16"/>
  <c r="E89" i="2"/>
  <c r="O6" i="2"/>
  <c r="O88" i="2"/>
  <c r="S6" i="2"/>
  <c r="S88" i="2"/>
  <c r="W6" i="2"/>
  <c r="W88" i="2"/>
  <c r="Q7" i="2"/>
  <c r="Q89" i="2"/>
  <c r="M7" i="16"/>
  <c r="M63" i="16"/>
  <c r="M101" i="2"/>
  <c r="M126" i="2"/>
  <c r="G7" i="2"/>
  <c r="E62" i="16"/>
  <c r="I7" i="16"/>
  <c r="Q6" i="2"/>
  <c r="Q88" i="2"/>
  <c r="U6" i="16"/>
  <c r="U62" i="16"/>
  <c r="Y6" i="2"/>
  <c r="Y88" i="2"/>
  <c r="O6" i="16"/>
  <c r="O62" i="16"/>
  <c r="C6" i="2"/>
  <c r="K6" i="2"/>
  <c r="K88" i="2"/>
  <c r="I89" i="2"/>
  <c r="M7" i="2"/>
  <c r="M89" i="2"/>
  <c r="I63" i="16"/>
  <c r="E63" i="16"/>
  <c r="C89" i="2"/>
  <c r="C7" i="2"/>
  <c r="E7" i="16"/>
  <c r="C62" i="16"/>
  <c r="E88" i="2"/>
  <c r="E6" i="16"/>
  <c r="C63" i="16"/>
  <c r="AB90" i="16"/>
  <c r="AB87" i="16"/>
  <c r="AB83" i="2"/>
  <c r="AB84" i="2"/>
  <c r="AB105" i="16"/>
  <c r="AB11" i="2"/>
  <c r="W121" i="29"/>
  <c r="Z108" i="24"/>
  <c r="Z121" i="26"/>
  <c r="W88" i="31"/>
  <c r="W119" i="32"/>
  <c r="W121" i="33"/>
  <c r="W104" i="13"/>
  <c r="Z140" i="32"/>
  <c r="Z136" i="26"/>
  <c r="W103" i="30"/>
  <c r="Z121" i="22"/>
  <c r="W103" i="31"/>
  <c r="Z139" i="23"/>
  <c r="W136" i="29"/>
  <c r="W100" i="33"/>
  <c r="W66" i="13"/>
  <c r="W79" i="27"/>
  <c r="Z136" i="32"/>
  <c r="Z135" i="23"/>
  <c r="Z132" i="26"/>
  <c r="W130" i="26"/>
  <c r="Z142" i="29"/>
  <c r="C29" i="32"/>
  <c r="D29" i="32"/>
  <c r="G29" i="32"/>
  <c r="W141" i="29"/>
  <c r="Z144" i="23"/>
  <c r="W120" i="22"/>
  <c r="Z126" i="22"/>
  <c r="Z141" i="26"/>
  <c r="W145" i="32"/>
  <c r="W114" i="31"/>
  <c r="W95" i="26"/>
  <c r="W101" i="29"/>
  <c r="W86" i="33"/>
  <c r="W69" i="13"/>
  <c r="W82" i="27"/>
  <c r="W81" i="26"/>
  <c r="W68" i="27"/>
  <c r="W85" i="32"/>
  <c r="W72" i="33"/>
  <c r="W57" i="30"/>
  <c r="Z134" i="27"/>
  <c r="Q6" i="16"/>
  <c r="Q62" i="16"/>
  <c r="W68" i="31"/>
  <c r="W84" i="23"/>
  <c r="W66" i="22"/>
  <c r="W134" i="32"/>
  <c r="W102" i="13"/>
  <c r="W115" i="27"/>
  <c r="Z138" i="32"/>
  <c r="W119" i="33"/>
  <c r="W126" i="30"/>
  <c r="W126" i="31"/>
  <c r="W157" i="32"/>
  <c r="W140" i="27"/>
  <c r="W156" i="23"/>
  <c r="G7" i="16"/>
  <c r="G63" i="16"/>
  <c r="W110" i="23"/>
  <c r="W111" i="32"/>
  <c r="W94" i="27"/>
  <c r="W77" i="24"/>
  <c r="W77" i="27"/>
  <c r="W93" i="23"/>
  <c r="W63" i="31"/>
  <c r="W75" i="22"/>
  <c r="W112" i="26"/>
  <c r="W85" i="30"/>
  <c r="W85" i="31"/>
  <c r="W99" i="31"/>
  <c r="W130" i="32"/>
  <c r="Z105" i="31"/>
  <c r="Z106" i="13"/>
  <c r="W129" i="23"/>
  <c r="Z123" i="33"/>
  <c r="W113" i="24"/>
  <c r="W82" i="31"/>
  <c r="W94" i="22"/>
  <c r="W109" i="26"/>
  <c r="W115" i="29"/>
  <c r="W65" i="31"/>
  <c r="W95" i="23"/>
  <c r="W77" i="22"/>
  <c r="W98" i="29"/>
  <c r="O7" i="2"/>
  <c r="O89" i="2"/>
  <c r="P14" i="13"/>
  <c r="E69" i="16"/>
  <c r="L27" i="23"/>
  <c r="M27" i="23"/>
  <c r="P27" i="23"/>
  <c r="L28" i="27"/>
  <c r="M28" i="27"/>
  <c r="P28" i="27"/>
  <c r="P19" i="27"/>
  <c r="L22" i="24"/>
  <c r="M22" i="24"/>
  <c r="P22" i="24"/>
  <c r="L21" i="24"/>
  <c r="M21" i="24"/>
  <c r="P21" i="24"/>
  <c r="W99" i="24"/>
  <c r="W115" i="26"/>
  <c r="W113" i="27"/>
  <c r="W126" i="26"/>
  <c r="Z105" i="30"/>
  <c r="W100" i="13"/>
  <c r="W127" i="32"/>
  <c r="W108" i="22"/>
  <c r="Z129" i="26"/>
  <c r="Z102" i="31"/>
  <c r="Z116" i="24"/>
  <c r="Z103" i="13"/>
  <c r="W129" i="29"/>
  <c r="Z114" i="22"/>
  <c r="W142" i="32"/>
  <c r="Z131" i="24"/>
  <c r="Z144" i="26"/>
  <c r="Z148" i="32"/>
  <c r="W125" i="27"/>
  <c r="W111" i="30"/>
  <c r="W111" i="31"/>
  <c r="Z147" i="23"/>
  <c r="Z135" i="33"/>
  <c r="W112" i="13"/>
  <c r="Z117" i="31"/>
  <c r="W144" i="29"/>
  <c r="W152" i="29"/>
  <c r="Z158" i="29"/>
  <c r="W149" i="23"/>
  <c r="Z139" i="27"/>
  <c r="Z143" i="33"/>
  <c r="Z125" i="30"/>
  <c r="W120" i="13"/>
  <c r="Z156" i="32"/>
  <c r="W101" i="23"/>
  <c r="W85" i="27"/>
  <c r="W89" i="33"/>
  <c r="W72" i="13"/>
  <c r="W102" i="32"/>
  <c r="W69" i="22"/>
  <c r="W58" i="13"/>
  <c r="W87" i="23"/>
  <c r="W75" i="33"/>
  <c r="W71" i="24"/>
  <c r="W141" i="26"/>
  <c r="Z147" i="26"/>
  <c r="W138" i="23"/>
  <c r="Z145" i="32"/>
  <c r="Y6" i="16"/>
  <c r="Y62" i="16"/>
  <c r="Z131" i="27"/>
  <c r="W141" i="23"/>
  <c r="Z132" i="23"/>
  <c r="W119" i="31"/>
  <c r="W79" i="24"/>
  <c r="W104" i="29"/>
  <c r="W71" i="30"/>
  <c r="Z119" i="24"/>
  <c r="Z115" i="13"/>
  <c r="Z117" i="22"/>
  <c r="W117" i="33"/>
  <c r="W87" i="29"/>
  <c r="Z118" i="13"/>
  <c r="W133" i="23"/>
  <c r="Z139" i="24"/>
  <c r="Z152" i="26"/>
  <c r="W55" i="13"/>
  <c r="W123" i="22"/>
  <c r="W117" i="26"/>
  <c r="W120" i="23"/>
  <c r="Z114" i="33"/>
  <c r="W104" i="27"/>
  <c r="W102" i="22"/>
  <c r="Z97" i="13"/>
  <c r="Z126" i="23"/>
  <c r="Z110" i="27"/>
  <c r="W123" i="29"/>
  <c r="W119" i="24"/>
  <c r="W105" i="31"/>
  <c r="Z142" i="32"/>
  <c r="Z125" i="27"/>
  <c r="W119" i="27"/>
  <c r="W115" i="31"/>
  <c r="Z139" i="33"/>
  <c r="W127" i="22"/>
  <c r="Z121" i="30"/>
  <c r="Z152" i="32"/>
  <c r="Z135" i="27"/>
  <c r="W146" i="32"/>
  <c r="W145" i="23"/>
  <c r="Z121" i="31"/>
  <c r="W133" i="33"/>
  <c r="Z154" i="29"/>
  <c r="Z151" i="23"/>
  <c r="W136" i="22"/>
  <c r="W157" i="29"/>
  <c r="W155" i="32"/>
  <c r="W125" i="13"/>
  <c r="W124" i="31"/>
  <c r="Z127" i="30"/>
  <c r="Z141" i="27"/>
  <c r="Z139" i="22"/>
  <c r="W133" i="22"/>
  <c r="W154" i="29"/>
  <c r="W108" i="32"/>
  <c r="W110" i="29"/>
  <c r="W95" i="33"/>
  <c r="W107" i="23"/>
  <c r="W91" i="24"/>
  <c r="W77" i="31"/>
  <c r="W78" i="13"/>
  <c r="W91" i="27"/>
  <c r="W89" i="22"/>
  <c r="W107" i="29"/>
  <c r="W86" i="22"/>
  <c r="W74" i="31"/>
  <c r="W88" i="27"/>
  <c r="W53" i="30"/>
  <c r="W84" i="32"/>
  <c r="W71" i="33"/>
  <c r="W67" i="27"/>
  <c r="W53" i="31"/>
  <c r="W54" i="13"/>
  <c r="W83" i="23"/>
  <c r="W67" i="24"/>
  <c r="W86" i="29"/>
  <c r="Y143" i="2"/>
  <c r="W92" i="33"/>
  <c r="W131" i="22"/>
  <c r="W92" i="22"/>
  <c r="Z141" i="24"/>
  <c r="W114" i="30"/>
  <c r="Z153" i="29"/>
  <c r="W132" i="33"/>
  <c r="W135" i="26"/>
  <c r="W91" i="13"/>
  <c r="Z110" i="24"/>
  <c r="W154" i="23"/>
  <c r="W118" i="29"/>
  <c r="E6" i="2"/>
  <c r="Z122" i="13"/>
  <c r="Z141" i="23"/>
  <c r="W101" i="26"/>
  <c r="W126" i="33"/>
  <c r="W105" i="30"/>
  <c r="W99" i="32"/>
  <c r="Z116" i="27"/>
  <c r="W110" i="24"/>
  <c r="W57" i="31"/>
  <c r="W92" i="26"/>
  <c r="W83" i="33"/>
  <c r="W150" i="32"/>
  <c r="Z125" i="33"/>
  <c r="W85" i="24"/>
  <c r="W71" i="31"/>
  <c r="W123" i="26"/>
  <c r="Z119" i="27"/>
  <c r="W88" i="24"/>
  <c r="W75" i="13"/>
  <c r="Z128" i="24"/>
  <c r="Z134" i="26"/>
  <c r="Z133" i="22"/>
  <c r="W140" i="24"/>
  <c r="W83" i="13"/>
  <c r="W153" i="26"/>
  <c r="W108" i="31"/>
  <c r="W80" i="31"/>
  <c r="Z112" i="33"/>
  <c r="W82" i="30"/>
  <c r="P17" i="13"/>
  <c r="E77" i="16"/>
  <c r="W65" i="22"/>
  <c r="Z129" i="29"/>
  <c r="W110" i="27"/>
  <c r="Z120" i="33"/>
  <c r="W104" i="26"/>
  <c r="W138" i="26"/>
  <c r="Z129" i="33"/>
  <c r="Z123" i="27"/>
  <c r="C27" i="30"/>
  <c r="D27" i="30"/>
  <c r="G27" i="30"/>
  <c r="L16" i="31"/>
  <c r="M16" i="31"/>
  <c r="P16" i="31"/>
  <c r="W117" i="27"/>
  <c r="Z102" i="30"/>
  <c r="Z111" i="31"/>
  <c r="Z97" i="31"/>
  <c r="Z127" i="23"/>
  <c r="Z109" i="22"/>
  <c r="W105" i="27"/>
  <c r="W110" i="22"/>
  <c r="W125" i="26"/>
  <c r="Z104" i="30"/>
  <c r="Z122" i="33"/>
  <c r="Z134" i="23"/>
  <c r="W136" i="33"/>
  <c r="Z124" i="30"/>
  <c r="W148" i="23"/>
  <c r="W130" i="22"/>
  <c r="W151" i="29"/>
  <c r="W118" i="30"/>
  <c r="Z124" i="31"/>
  <c r="Z125" i="13"/>
  <c r="W142" i="27"/>
  <c r="W146" i="33"/>
  <c r="W140" i="22"/>
  <c r="W158" i="23"/>
  <c r="W73" i="31"/>
  <c r="W103" i="23"/>
  <c r="W104" i="32"/>
  <c r="W85" i="22"/>
  <c r="W91" i="33"/>
  <c r="W74" i="13"/>
  <c r="W63" i="13"/>
  <c r="W93" i="32"/>
  <c r="W62" i="30"/>
  <c r="W89" i="23"/>
  <c r="W73" i="24"/>
  <c r="W71" i="22"/>
  <c r="W77" i="33"/>
  <c r="W79" i="23"/>
  <c r="W76" i="26"/>
  <c r="I6" i="16"/>
  <c r="I62" i="16"/>
  <c r="F179" i="2"/>
  <c r="AB126" i="2"/>
  <c r="AA116" i="2"/>
  <c r="AA133" i="2"/>
  <c r="AA68" i="2"/>
  <c r="AA152" i="2"/>
  <c r="AB140" i="2"/>
  <c r="AA143" i="2"/>
  <c r="AB128" i="2"/>
  <c r="AB118" i="2"/>
  <c r="AA123" i="2"/>
  <c r="AB98" i="2"/>
  <c r="Z179" i="2"/>
  <c r="J179" i="2"/>
  <c r="AB151" i="2"/>
  <c r="X179" i="2"/>
  <c r="R179" i="2"/>
  <c r="AA147" i="2"/>
  <c r="AB132" i="2"/>
  <c r="X85" i="2"/>
  <c r="AB102" i="2"/>
  <c r="AB120" i="2"/>
  <c r="AA138" i="2"/>
  <c r="AA106" i="2"/>
  <c r="AA151" i="2"/>
  <c r="AB91" i="2"/>
  <c r="AA40" i="2"/>
  <c r="AB146" i="2"/>
  <c r="AB113" i="2"/>
  <c r="P179" i="2"/>
  <c r="L179" i="2"/>
  <c r="AA178" i="2"/>
  <c r="D179" i="2"/>
  <c r="AB101" i="2"/>
  <c r="AB148" i="2"/>
  <c r="P85" i="2"/>
  <c r="AA149" i="2"/>
  <c r="AA150" i="2"/>
  <c r="AA146" i="2"/>
  <c r="AA97" i="2"/>
  <c r="AA129" i="2"/>
  <c r="AB147" i="2"/>
  <c r="AA139" i="2"/>
  <c r="AA98" i="2"/>
  <c r="AB107" i="2"/>
  <c r="AA130" i="2"/>
  <c r="AA48" i="2"/>
  <c r="AB27" i="2"/>
  <c r="AA21" i="2"/>
  <c r="AA9" i="2"/>
  <c r="AA13" i="2"/>
  <c r="AA47" i="2"/>
  <c r="AB47" i="2"/>
  <c r="AA25" i="2"/>
  <c r="AB43" i="2"/>
  <c r="AB44" i="2"/>
  <c r="T85" i="2"/>
  <c r="L85" i="2"/>
  <c r="AB21" i="2"/>
  <c r="AA30" i="2"/>
  <c r="AB9" i="2"/>
  <c r="AB41" i="2"/>
  <c r="AB20" i="2"/>
  <c r="AA57" i="2"/>
  <c r="AA18" i="2"/>
  <c r="AB15" i="2"/>
  <c r="AB33" i="2"/>
  <c r="V85" i="2"/>
  <c r="AA16" i="2"/>
  <c r="AA14" i="2"/>
  <c r="AB30" i="2"/>
  <c r="AB39" i="2"/>
  <c r="AB17" i="2"/>
  <c r="AA41" i="2"/>
  <c r="AA51" i="2"/>
  <c r="AA65" i="2"/>
  <c r="AB61" i="2"/>
  <c r="AA36" i="2"/>
  <c r="AB58" i="2"/>
  <c r="AA10" i="2"/>
  <c r="AA31" i="2"/>
  <c r="AA43" i="2"/>
  <c r="AB51" i="2"/>
  <c r="AA39" i="2"/>
  <c r="AA32" i="2"/>
  <c r="AA67" i="2"/>
  <c r="AA61" i="2"/>
  <c r="D85" i="2"/>
  <c r="AA83" i="2"/>
  <c r="AB63" i="2"/>
  <c r="AA35" i="2"/>
  <c r="AB37" i="2"/>
  <c r="AB16" i="2"/>
  <c r="AB49" i="2"/>
  <c r="AA24" i="2"/>
  <c r="AB82" i="2"/>
  <c r="J85" i="2"/>
  <c r="N85" i="2"/>
  <c r="AA27" i="2"/>
  <c r="AA22" i="2"/>
  <c r="AB31" i="2"/>
  <c r="AB68" i="2"/>
  <c r="AB45" i="2"/>
  <c r="AA26" i="2"/>
  <c r="AA46" i="2"/>
  <c r="AA107" i="2"/>
  <c r="AA132" i="2"/>
  <c r="AA120" i="2"/>
  <c r="AA148" i="2"/>
  <c r="AA121" i="2"/>
  <c r="AA128" i="2"/>
  <c r="Z122" i="16"/>
  <c r="AA17" i="16"/>
  <c r="Z59" i="16"/>
  <c r="J122" i="16"/>
  <c r="R59" i="16"/>
  <c r="F59" i="16"/>
  <c r="X59" i="16"/>
  <c r="AB75" i="16"/>
  <c r="L59" i="16"/>
  <c r="V59" i="16"/>
  <c r="P59" i="16"/>
  <c r="AA87" i="16"/>
  <c r="L22" i="31"/>
  <c r="M22" i="31"/>
  <c r="P22" i="31"/>
  <c r="Q65" i="16"/>
  <c r="P23" i="27"/>
  <c r="M71" i="16"/>
  <c r="L27" i="30"/>
  <c r="M27" i="30"/>
  <c r="P27" i="30"/>
  <c r="Y66" i="16"/>
  <c r="L25" i="31"/>
  <c r="M25" i="31"/>
  <c r="P25" i="31"/>
  <c r="P18" i="30"/>
  <c r="Q71" i="16"/>
  <c r="P12" i="27"/>
  <c r="P20" i="27"/>
  <c r="O80" i="16"/>
  <c r="L24" i="24"/>
  <c r="M24" i="24"/>
  <c r="P24" i="24"/>
  <c r="L28" i="23"/>
  <c r="M28" i="23"/>
  <c r="P28" i="23"/>
  <c r="L29" i="27"/>
  <c r="M29" i="27"/>
  <c r="P29" i="27"/>
  <c r="Y67" i="16"/>
  <c r="L15" i="31"/>
  <c r="M15" i="31"/>
  <c r="P15" i="31"/>
  <c r="L30" i="23"/>
  <c r="M30" i="23"/>
  <c r="P30" i="23"/>
  <c r="L22" i="23"/>
  <c r="M22" i="23"/>
  <c r="P22" i="23"/>
  <c r="P22" i="27"/>
  <c r="O96" i="16"/>
  <c r="L24" i="30"/>
  <c r="M24" i="30"/>
  <c r="P24" i="30"/>
  <c r="C71" i="16"/>
  <c r="P12" i="13"/>
  <c r="L18" i="31"/>
  <c r="M18" i="31"/>
  <c r="P18" i="31"/>
  <c r="L19" i="23"/>
  <c r="M19" i="23"/>
  <c r="P19" i="23"/>
  <c r="L24" i="31"/>
  <c r="M24" i="31"/>
  <c r="P24" i="31"/>
  <c r="L29" i="26"/>
  <c r="L29" i="30"/>
  <c r="M29" i="30"/>
  <c r="P29" i="30"/>
  <c r="L27" i="27"/>
  <c r="M27" i="27"/>
  <c r="P27" i="27"/>
  <c r="L27" i="26"/>
  <c r="Y77" i="16"/>
  <c r="Y93" i="16"/>
  <c r="L21" i="31"/>
  <c r="M21" i="31"/>
  <c r="P21" i="31"/>
  <c r="L20" i="23"/>
  <c r="M20" i="23"/>
  <c r="P20" i="23"/>
  <c r="P21" i="27"/>
  <c r="P12" i="30"/>
  <c r="P14" i="27"/>
  <c r="P18" i="27"/>
  <c r="L14" i="24"/>
  <c r="M14" i="24"/>
  <c r="P14" i="24"/>
  <c r="K69" i="16"/>
  <c r="P13" i="31"/>
  <c r="Y69" i="16"/>
  <c r="P11" i="13"/>
  <c r="E75" i="16"/>
  <c r="L29" i="29"/>
  <c r="M29" i="29"/>
  <c r="P29" i="29"/>
  <c r="L21" i="23"/>
  <c r="M21" i="23"/>
  <c r="P21" i="23"/>
  <c r="AA105" i="16"/>
  <c r="L28" i="30"/>
  <c r="M28" i="30"/>
  <c r="P28" i="30"/>
  <c r="P13" i="27"/>
  <c r="O65" i="16"/>
  <c r="AA76" i="16"/>
  <c r="AB70" i="16"/>
  <c r="J59" i="16"/>
  <c r="P16" i="27"/>
  <c r="L25" i="24"/>
  <c r="M25" i="24"/>
  <c r="P25" i="24"/>
  <c r="L30" i="24"/>
  <c r="M30" i="24"/>
  <c r="P30" i="24"/>
  <c r="Y82" i="16"/>
  <c r="L28" i="26"/>
  <c r="L22" i="30"/>
  <c r="M22" i="30"/>
  <c r="P22" i="30"/>
  <c r="L25" i="27"/>
  <c r="M25" i="27"/>
  <c r="P25" i="27"/>
  <c r="L27" i="24"/>
  <c r="M27" i="24"/>
  <c r="P27" i="24"/>
  <c r="L30" i="31"/>
  <c r="M30" i="31"/>
  <c r="P30" i="31"/>
  <c r="Y70" i="16"/>
  <c r="L19" i="31"/>
  <c r="M19" i="31"/>
  <c r="P19" i="31"/>
  <c r="P16" i="30"/>
  <c r="S83" i="16"/>
  <c r="L17" i="23"/>
  <c r="M17" i="23"/>
  <c r="P17" i="23"/>
  <c r="I95" i="16"/>
  <c r="P15" i="30"/>
  <c r="S77" i="16"/>
  <c r="L24" i="23"/>
  <c r="M24" i="23"/>
  <c r="P24" i="23"/>
  <c r="P11" i="27"/>
  <c r="O89" i="16"/>
  <c r="Y75" i="16"/>
  <c r="AA15" i="16"/>
  <c r="AA41" i="16"/>
  <c r="AB21" i="16"/>
  <c r="R122" i="16"/>
  <c r="AB71" i="16"/>
  <c r="AA72" i="16"/>
  <c r="AA16" i="16"/>
  <c r="AB17" i="16"/>
  <c r="AA28" i="16"/>
  <c r="AB48" i="16"/>
  <c r="AA13" i="16"/>
  <c r="AA9" i="16"/>
  <c r="AB35" i="16"/>
  <c r="AB20" i="16"/>
  <c r="AB13" i="16"/>
  <c r="N59" i="16"/>
  <c r="F122" i="16"/>
  <c r="L122" i="16"/>
  <c r="AA26" i="16"/>
  <c r="AB40" i="16"/>
  <c r="AB25" i="16"/>
  <c r="AB28" i="16"/>
  <c r="AB50" i="2"/>
  <c r="AA63" i="2"/>
  <c r="AA58" i="2"/>
  <c r="AA91" i="2"/>
  <c r="AA84" i="2"/>
  <c r="AB46" i="2"/>
  <c r="AA23" i="2"/>
  <c r="AA20" i="2"/>
  <c r="AA12" i="2"/>
  <c r="AB150" i="2"/>
  <c r="AB23" i="2"/>
  <c r="AA113" i="2"/>
  <c r="AA144" i="2"/>
  <c r="AB35" i="2"/>
  <c r="AB34" i="2"/>
  <c r="AB55" i="2"/>
  <c r="AA15" i="2"/>
  <c r="AA69" i="2"/>
  <c r="AB40" i="2"/>
  <c r="AB66" i="2"/>
  <c r="AB38" i="2"/>
  <c r="AB149" i="2"/>
  <c r="AB24" i="2"/>
  <c r="AA33" i="2"/>
  <c r="AA49" i="2"/>
  <c r="AB48" i="2"/>
  <c r="AB129" i="2"/>
  <c r="AA140" i="2"/>
  <c r="AB121" i="2"/>
  <c r="AB57" i="2"/>
  <c r="AB54" i="2"/>
  <c r="AA64" i="2"/>
  <c r="AA37" i="2"/>
  <c r="AB130" i="2"/>
  <c r="AB13" i="2"/>
  <c r="AA145" i="2"/>
  <c r="AA44" i="2"/>
  <c r="AA34" i="2"/>
  <c r="AA45" i="2"/>
  <c r="AB18" i="2"/>
  <c r="AB12" i="2"/>
  <c r="AB141" i="2"/>
  <c r="AB69" i="2"/>
  <c r="AB139" i="2"/>
  <c r="AB144" i="2"/>
  <c r="AB32" i="2"/>
  <c r="AB177" i="2"/>
  <c r="AA101" i="2"/>
  <c r="AB9" i="16"/>
  <c r="AA14" i="16"/>
  <c r="AB103" i="16"/>
  <c r="AB15" i="16"/>
  <c r="AA30" i="16"/>
  <c r="AB16" i="16"/>
  <c r="AB47" i="16"/>
  <c r="AB41" i="16"/>
  <c r="AB43" i="16"/>
  <c r="AA50" i="2"/>
  <c r="AB67" i="2"/>
  <c r="AB138" i="2"/>
  <c r="AB36" i="2"/>
  <c r="AB25" i="2"/>
  <c r="AB143" i="2"/>
  <c r="AB123" i="2"/>
  <c r="AB26" i="2"/>
  <c r="AB65" i="2"/>
  <c r="AB152" i="2"/>
  <c r="AB133" i="2"/>
  <c r="AA126" i="2"/>
  <c r="AA82" i="2"/>
  <c r="AA66" i="2"/>
  <c r="AA17" i="2"/>
  <c r="AB10" i="2"/>
  <c r="AA59" i="2"/>
  <c r="AB22" i="2"/>
  <c r="AB64" i="2"/>
  <c r="AB106" i="2"/>
  <c r="AB14" i="2"/>
  <c r="AB97" i="2"/>
  <c r="AB145" i="2"/>
  <c r="AB59" i="2"/>
  <c r="AB14" i="16"/>
  <c r="AB30" i="16"/>
  <c r="AA48" i="16"/>
  <c r="AB44" i="16"/>
  <c r="AA35" i="16"/>
  <c r="AB76" i="16"/>
  <c r="AB72" i="16"/>
  <c r="AA32" i="16"/>
  <c r="AA49" i="16"/>
  <c r="AA95" i="16"/>
  <c r="AA103" i="16"/>
  <c r="AA71" i="16"/>
  <c r="AB104" i="16"/>
  <c r="AA104" i="16"/>
  <c r="AA20" i="16"/>
  <c r="AA44" i="16"/>
  <c r="AB49" i="16"/>
  <c r="AA25" i="16"/>
  <c r="AA21" i="16"/>
  <c r="AB178" i="2"/>
  <c r="Z123" i="13"/>
  <c r="Z144" i="32"/>
  <c r="C24" i="30"/>
  <c r="D24" i="30"/>
  <c r="G24" i="30"/>
  <c r="S111" i="2"/>
  <c r="Y91" i="2"/>
  <c r="C25" i="30"/>
  <c r="D25" i="30"/>
  <c r="G25" i="30"/>
  <c r="S106" i="2"/>
  <c r="W6" i="16"/>
  <c r="W62" i="16"/>
  <c r="AA102" i="2"/>
  <c r="AA177" i="2"/>
  <c r="T179" i="2"/>
  <c r="Y101" i="2"/>
  <c r="Y120" i="2"/>
  <c r="C26" i="30"/>
  <c r="D26" i="30"/>
  <c r="G26" i="30"/>
  <c r="S139" i="2"/>
  <c r="C19" i="29"/>
  <c r="D19" i="29"/>
  <c r="G19" i="29"/>
  <c r="Q106" i="2"/>
  <c r="C20" i="24"/>
  <c r="D20" i="24"/>
  <c r="G20" i="24"/>
  <c r="K91" i="2"/>
  <c r="C27" i="23"/>
  <c r="D27" i="23"/>
  <c r="G27" i="23"/>
  <c r="Y103" i="2"/>
  <c r="C26" i="29"/>
  <c r="D26" i="29"/>
  <c r="G26" i="29"/>
  <c r="Y114" i="2"/>
  <c r="C25" i="24"/>
  <c r="D25" i="24"/>
  <c r="G25" i="24"/>
  <c r="C26" i="31"/>
  <c r="D26" i="31"/>
  <c r="G26" i="31"/>
  <c r="C20" i="29"/>
  <c r="D20" i="29"/>
  <c r="G20" i="29"/>
  <c r="Q115" i="2"/>
  <c r="C29" i="24"/>
  <c r="D29" i="24"/>
  <c r="G29" i="24"/>
  <c r="C24" i="29"/>
  <c r="D24" i="29"/>
  <c r="G24" i="29"/>
  <c r="Q119" i="2"/>
  <c r="C30" i="30"/>
  <c r="D30" i="30"/>
  <c r="G30" i="30"/>
  <c r="C28" i="23"/>
  <c r="D28" i="23"/>
  <c r="G28" i="23"/>
  <c r="C29" i="30"/>
  <c r="D29" i="30"/>
  <c r="G29" i="30"/>
  <c r="S129" i="2"/>
  <c r="M103" i="2"/>
  <c r="C30" i="32"/>
  <c r="D30" i="32"/>
  <c r="G30" i="32"/>
  <c r="C23" i="24"/>
  <c r="D23" i="24"/>
  <c r="G23" i="24"/>
  <c r="Y142" i="2"/>
  <c r="C28" i="31"/>
  <c r="D28" i="31"/>
  <c r="G28" i="31"/>
  <c r="C28" i="29"/>
  <c r="D28" i="29"/>
  <c r="G28" i="29"/>
  <c r="Y110" i="2"/>
  <c r="Y94" i="2"/>
  <c r="Y99" i="2"/>
  <c r="C19" i="31"/>
  <c r="D19" i="31"/>
  <c r="G19" i="31"/>
  <c r="C23" i="31"/>
  <c r="D23" i="31"/>
  <c r="G23" i="31"/>
  <c r="C21" i="29"/>
  <c r="D21" i="29"/>
  <c r="G21" i="29"/>
  <c r="Q104" i="2"/>
  <c r="Y107" i="2"/>
  <c r="C23" i="29"/>
  <c r="D23" i="29"/>
  <c r="G23" i="29"/>
  <c r="Q135" i="2"/>
  <c r="C29" i="29"/>
  <c r="D29" i="29"/>
  <c r="G29" i="29"/>
  <c r="Y117" i="2"/>
  <c r="C27" i="29"/>
  <c r="D27" i="29"/>
  <c r="G27" i="29"/>
  <c r="C30" i="27"/>
  <c r="D30" i="27"/>
  <c r="G30" i="27"/>
  <c r="C22" i="24"/>
  <c r="D22" i="24"/>
  <c r="G22" i="24"/>
  <c r="C27" i="31"/>
  <c r="D27" i="31"/>
  <c r="G27" i="31"/>
  <c r="C19" i="24"/>
  <c r="D19" i="24"/>
  <c r="G19" i="24"/>
  <c r="C30" i="23"/>
  <c r="D30" i="23"/>
  <c r="G30" i="23"/>
  <c r="C28" i="24"/>
  <c r="D28" i="24"/>
  <c r="G28" i="24"/>
  <c r="Y93" i="2"/>
  <c r="C22" i="31"/>
  <c r="D22" i="31"/>
  <c r="G22" i="31"/>
  <c r="C26" i="24"/>
  <c r="D26" i="24"/>
  <c r="G26" i="24"/>
  <c r="F85" i="2"/>
  <c r="AA11" i="2"/>
  <c r="Z136" i="27"/>
  <c r="C25" i="23"/>
  <c r="D25" i="23"/>
  <c r="G25" i="23"/>
  <c r="C30" i="31"/>
  <c r="D30" i="31"/>
  <c r="G30" i="31"/>
  <c r="C25" i="29"/>
  <c r="D25" i="29"/>
  <c r="G25" i="29"/>
  <c r="Y95" i="2"/>
  <c r="C29" i="23"/>
  <c r="D29" i="23"/>
  <c r="G29" i="23"/>
  <c r="Y100" i="2"/>
  <c r="C21" i="24"/>
  <c r="D21" i="24"/>
  <c r="G21" i="24"/>
  <c r="Y96" i="2"/>
  <c r="W124" i="26"/>
  <c r="Z134" i="32"/>
  <c r="W109" i="22"/>
  <c r="Z117" i="27"/>
  <c r="Z121" i="33"/>
  <c r="W115" i="33"/>
  <c r="W111" i="24"/>
  <c r="Z130" i="26"/>
  <c r="W111" i="27"/>
  <c r="W98" i="13"/>
  <c r="Z117" i="24"/>
  <c r="Z103" i="31"/>
  <c r="W131" i="26"/>
  <c r="Z137" i="26"/>
  <c r="W116" i="22"/>
  <c r="Z124" i="27"/>
  <c r="Z110" i="31"/>
  <c r="Z140" i="23"/>
  <c r="W118" i="24"/>
  <c r="Z141" i="32"/>
  <c r="W104" i="31"/>
  <c r="Z143" i="29"/>
  <c r="Z111" i="13"/>
  <c r="W118" i="27"/>
  <c r="W135" i="32"/>
  <c r="W105" i="13"/>
  <c r="W104" i="30"/>
  <c r="W122" i="33"/>
  <c r="Z114" i="13"/>
  <c r="W108" i="13"/>
  <c r="Z146" i="29"/>
  <c r="W121" i="27"/>
  <c r="W138" i="32"/>
  <c r="Z140" i="26"/>
  <c r="Z113" i="30"/>
  <c r="W125" i="33"/>
  <c r="Z125" i="22"/>
  <c r="Z131" i="33"/>
  <c r="W107" i="30"/>
  <c r="W119" i="22"/>
  <c r="W121" i="24"/>
  <c r="W137" i="23"/>
  <c r="W107" i="31"/>
  <c r="W140" i="29"/>
  <c r="Z113" i="31"/>
  <c r="Z155" i="29"/>
  <c r="W149" i="29"/>
  <c r="Z136" i="24"/>
  <c r="W128" i="22"/>
  <c r="W130" i="27"/>
  <c r="Z122" i="30"/>
  <c r="Z149" i="26"/>
  <c r="W117" i="13"/>
  <c r="W134" i="33"/>
  <c r="Z152" i="23"/>
  <c r="W146" i="23"/>
  <c r="Z140" i="33"/>
  <c r="W130" i="24"/>
  <c r="W155" i="29"/>
  <c r="Z161" i="29"/>
  <c r="W149" i="26"/>
  <c r="Z155" i="26"/>
  <c r="W134" i="22"/>
  <c r="Z146" i="33"/>
  <c r="W122" i="30"/>
  <c r="Z142" i="24"/>
  <c r="Z140" i="22"/>
  <c r="W122" i="31"/>
  <c r="W153" i="32"/>
  <c r="Z128" i="31"/>
  <c r="Z159" i="32"/>
  <c r="Z128" i="30"/>
  <c r="Z129" i="13"/>
  <c r="W152" i="23"/>
  <c r="V179" i="2"/>
  <c r="G62" i="16"/>
  <c r="G6" i="16"/>
  <c r="G6" i="2"/>
  <c r="G88" i="2"/>
  <c r="V122" i="16"/>
  <c r="X122" i="16"/>
  <c r="Z85" i="2"/>
  <c r="R85" i="2"/>
  <c r="AA60" i="2"/>
  <c r="P122" i="16"/>
  <c r="AA75" i="16"/>
  <c r="AA90" i="16"/>
  <c r="AA70" i="16"/>
  <c r="M88" i="2"/>
  <c r="M6" i="16"/>
  <c r="M62" i="16"/>
  <c r="W115" i="24"/>
  <c r="W126" i="22"/>
  <c r="W121" i="31"/>
  <c r="W121" i="30"/>
  <c r="Z154" i="26"/>
  <c r="W128" i="24"/>
  <c r="W144" i="23"/>
  <c r="Z151" i="32"/>
  <c r="W147" i="29"/>
  <c r="W99" i="27"/>
  <c r="W86" i="13"/>
  <c r="W126" i="32"/>
  <c r="W136" i="26"/>
  <c r="Z145" i="23"/>
  <c r="Z127" i="29"/>
  <c r="Z121" i="24"/>
  <c r="Z140" i="29"/>
  <c r="W134" i="29"/>
  <c r="Z95" i="13"/>
  <c r="Z133" i="33"/>
  <c r="Z108" i="13"/>
  <c r="W122" i="26"/>
  <c r="Z129" i="27"/>
  <c r="W113" i="33"/>
  <c r="Z137" i="23"/>
  <c r="Z120" i="31"/>
  <c r="Z128" i="13"/>
  <c r="Z159" i="29"/>
  <c r="Z148" i="29"/>
  <c r="W128" i="26"/>
  <c r="W115" i="23"/>
  <c r="W115" i="13"/>
  <c r="W90" i="31"/>
  <c r="Z127" i="32"/>
  <c r="Z110" i="13"/>
  <c r="W117" i="24"/>
  <c r="Z109" i="31"/>
  <c r="Z127" i="33"/>
  <c r="Z123" i="24"/>
  <c r="Z94" i="31"/>
  <c r="Z108" i="27"/>
  <c r="Z124" i="23"/>
  <c r="W102" i="24"/>
  <c r="W106" i="33"/>
  <c r="Z106" i="22"/>
  <c r="W118" i="23"/>
  <c r="W100" i="22"/>
  <c r="Z94" i="30"/>
  <c r="W88" i="30"/>
  <c r="W89" i="13"/>
  <c r="Z121" i="27"/>
  <c r="Z107" i="31"/>
  <c r="Z119" i="22"/>
  <c r="Z107" i="30"/>
  <c r="Z138" i="33"/>
  <c r="Z132" i="22"/>
  <c r="Z120" i="30"/>
  <c r="W122" i="13"/>
  <c r="Z160" i="29"/>
  <c r="Z158" i="32"/>
  <c r="W151" i="23"/>
  <c r="W139" i="33"/>
  <c r="W148" i="26"/>
  <c r="W152" i="32"/>
  <c r="Z127" i="31"/>
  <c r="W102" i="27"/>
  <c r="Z125" i="32"/>
  <c r="W107" i="22"/>
  <c r="Z134" i="29"/>
  <c r="Z101" i="30"/>
  <c r="Z119" i="33"/>
  <c r="W125" i="23"/>
  <c r="Z115" i="24"/>
  <c r="W142" i="29"/>
  <c r="Z129" i="24"/>
  <c r="W123" i="24"/>
  <c r="Z116" i="13"/>
  <c r="Z151" i="29"/>
  <c r="Z118" i="31"/>
  <c r="W120" i="31"/>
  <c r="Z153" i="26"/>
  <c r="Z127" i="13"/>
  <c r="Z156" i="23"/>
  <c r="W132" i="22"/>
  <c r="W96" i="29"/>
  <c r="W90" i="26"/>
  <c r="W64" i="13"/>
  <c r="P19" i="13"/>
  <c r="L26" i="31"/>
  <c r="M26" i="31"/>
  <c r="P26" i="31"/>
  <c r="P13" i="30"/>
  <c r="S71" i="16"/>
  <c r="P17" i="30"/>
  <c r="L21" i="30"/>
  <c r="M21" i="30"/>
  <c r="P21" i="30"/>
  <c r="P20" i="13"/>
  <c r="E91" i="16"/>
  <c r="P18" i="13"/>
  <c r="L25" i="30"/>
  <c r="M25" i="30"/>
  <c r="P25" i="30"/>
  <c r="L15" i="24"/>
  <c r="M15" i="24"/>
  <c r="P15" i="24"/>
  <c r="K68" i="16"/>
  <c r="L23" i="24"/>
  <c r="M23" i="24"/>
  <c r="P23" i="24"/>
  <c r="L23" i="23"/>
  <c r="M23" i="23"/>
  <c r="P23" i="23"/>
  <c r="P19" i="30"/>
  <c r="P17" i="27"/>
  <c r="O76" i="16"/>
  <c r="M96" i="16"/>
  <c r="L17" i="24"/>
  <c r="M17" i="24"/>
  <c r="P17" i="24"/>
  <c r="L29" i="23"/>
  <c r="M29" i="23"/>
  <c r="P29" i="23"/>
  <c r="Y100" i="16"/>
  <c r="L17" i="31"/>
  <c r="M17" i="31"/>
  <c r="P17" i="31"/>
  <c r="L30" i="30"/>
  <c r="M30" i="30"/>
  <c r="P30" i="30"/>
  <c r="L28" i="29"/>
  <c r="M28" i="29"/>
  <c r="P28" i="29"/>
  <c r="L20" i="24"/>
  <c r="M20" i="24"/>
  <c r="P20" i="24"/>
  <c r="L28" i="24"/>
  <c r="M28" i="24"/>
  <c r="P28" i="24"/>
  <c r="L28" i="31"/>
  <c r="M28" i="31"/>
  <c r="P28" i="31"/>
  <c r="P11" i="30"/>
  <c r="L29" i="24"/>
  <c r="M29" i="24"/>
  <c r="P29" i="24"/>
  <c r="L25" i="23"/>
  <c r="M25" i="23"/>
  <c r="P25" i="23"/>
  <c r="P13" i="13"/>
  <c r="E78" i="16"/>
  <c r="L26" i="27"/>
  <c r="M26" i="27"/>
  <c r="P26" i="27"/>
  <c r="L18" i="24"/>
  <c r="M18" i="24"/>
  <c r="P18" i="24"/>
  <c r="L27" i="31"/>
  <c r="M27" i="31"/>
  <c r="P27" i="31"/>
  <c r="L26" i="26"/>
  <c r="L18" i="23"/>
  <c r="M18" i="23"/>
  <c r="P18" i="23"/>
  <c r="L26" i="24"/>
  <c r="M26" i="24"/>
  <c r="P26" i="24"/>
  <c r="L20" i="30"/>
  <c r="M20" i="30"/>
  <c r="P20" i="30"/>
  <c r="P15" i="13"/>
  <c r="E74" i="16"/>
  <c r="P16" i="13"/>
  <c r="Y68" i="16"/>
  <c r="P15" i="27"/>
  <c r="L19" i="24"/>
  <c r="M19" i="24"/>
  <c r="P19" i="24"/>
  <c r="Q72" i="16"/>
  <c r="L29" i="31"/>
  <c r="M29" i="31"/>
  <c r="P29" i="31"/>
  <c r="P14" i="30"/>
  <c r="L26" i="30"/>
  <c r="M26" i="30"/>
  <c r="P26" i="30"/>
  <c r="P24" i="27"/>
  <c r="O69" i="16"/>
  <c r="L16" i="24"/>
  <c r="M16" i="24"/>
  <c r="P16" i="24"/>
  <c r="K82" i="16"/>
  <c r="Y74" i="16"/>
  <c r="L20" i="31"/>
  <c r="M20" i="31"/>
  <c r="P20" i="31"/>
  <c r="L23" i="30"/>
  <c r="M23" i="30"/>
  <c r="P23" i="30"/>
  <c r="L25" i="26"/>
  <c r="L30" i="29"/>
  <c r="M30" i="29"/>
  <c r="P30" i="29"/>
  <c r="L30" i="27"/>
  <c r="M30" i="27"/>
  <c r="P30" i="27"/>
  <c r="L23" i="31"/>
  <c r="M23" i="31"/>
  <c r="P23" i="31"/>
  <c r="L26" i="23"/>
  <c r="M26" i="23"/>
  <c r="P26" i="23"/>
  <c r="Z107" i="22"/>
  <c r="W89" i="31"/>
  <c r="W89" i="30"/>
  <c r="Z126" i="32"/>
  <c r="Z122" i="26"/>
  <c r="W122" i="29"/>
  <c r="W107" i="33"/>
  <c r="Z112" i="24"/>
  <c r="W92" i="30"/>
  <c r="Z105" i="13"/>
  <c r="Z116" i="22"/>
  <c r="W129" i="32"/>
  <c r="W112" i="27"/>
  <c r="Z104" i="31"/>
  <c r="Z137" i="22"/>
  <c r="W146" i="26"/>
  <c r="W137" i="33"/>
  <c r="W133" i="27"/>
  <c r="W72" i="27"/>
  <c r="W91" i="29"/>
  <c r="W76" i="33"/>
  <c r="W66" i="27"/>
  <c r="W82" i="23"/>
  <c r="W79" i="26"/>
  <c r="W85" i="29"/>
  <c r="W53" i="13"/>
  <c r="C24" i="31"/>
  <c r="D24" i="31"/>
  <c r="G24" i="31"/>
  <c r="Y109" i="2"/>
  <c r="C20" i="31"/>
  <c r="D20" i="31"/>
  <c r="G20" i="31"/>
  <c r="C22" i="29"/>
  <c r="D22" i="29"/>
  <c r="G22" i="29"/>
  <c r="Q116" i="2"/>
  <c r="C24" i="24"/>
  <c r="D24" i="24"/>
  <c r="G24" i="24"/>
  <c r="C21" i="31"/>
  <c r="D21" i="31"/>
  <c r="G21" i="31"/>
  <c r="C29" i="31"/>
  <c r="D29" i="31"/>
  <c r="G29" i="31"/>
  <c r="C28" i="30"/>
  <c r="D28" i="30"/>
  <c r="G28" i="30"/>
  <c r="S115" i="2"/>
  <c r="C30" i="29"/>
  <c r="D30" i="29"/>
  <c r="G30" i="29"/>
  <c r="Y92" i="2"/>
  <c r="C27" i="24"/>
  <c r="D27" i="24"/>
  <c r="G27" i="24"/>
  <c r="C26" i="23"/>
  <c r="D26" i="23"/>
  <c r="G26" i="23"/>
  <c r="C25" i="31"/>
  <c r="D25" i="31"/>
  <c r="G25" i="31"/>
  <c r="C30" i="24"/>
  <c r="D30" i="24"/>
  <c r="G30" i="24"/>
  <c r="M144" i="2"/>
  <c r="W120" i="26"/>
  <c r="Z132" i="29"/>
  <c r="Z135" i="29"/>
  <c r="W114" i="33"/>
  <c r="W108" i="30"/>
  <c r="W122" i="24"/>
  <c r="W65" i="26"/>
  <c r="W52" i="24"/>
  <c r="W112" i="32"/>
  <c r="W93" i="22"/>
  <c r="W99" i="33"/>
  <c r="W102" i="23"/>
  <c r="W73" i="13"/>
  <c r="W72" i="31"/>
  <c r="W105" i="29"/>
  <c r="P21" i="13"/>
  <c r="E79" i="16"/>
  <c r="W100" i="24"/>
  <c r="W87" i="13"/>
  <c r="W117" i="22"/>
  <c r="W132" i="26"/>
  <c r="AA54" i="2"/>
  <c r="AA43" i="16"/>
  <c r="P24" i="13"/>
  <c r="E95" i="16"/>
  <c r="P22" i="13"/>
  <c r="E103" i="16"/>
  <c r="P23" i="13"/>
  <c r="W95" i="2"/>
  <c r="W71" i="16"/>
  <c r="W14" i="16"/>
  <c r="W96" i="16"/>
  <c r="W9" i="16"/>
  <c r="W92" i="16"/>
  <c r="W16" i="16"/>
  <c r="W90" i="16"/>
  <c r="W81" i="16"/>
  <c r="W144" i="2"/>
  <c r="W129" i="2"/>
  <c r="W65" i="16"/>
  <c r="W67" i="16"/>
  <c r="W72" i="16"/>
  <c r="W66" i="16"/>
  <c r="W68" i="16"/>
  <c r="W69" i="16"/>
  <c r="W100" i="2"/>
  <c r="W75" i="16"/>
  <c r="W70" i="16"/>
  <c r="W146" i="2"/>
  <c r="W101" i="2"/>
  <c r="W123" i="2"/>
  <c r="W99" i="2"/>
  <c r="Y65" i="16"/>
  <c r="Y84" i="16"/>
  <c r="O82" i="16"/>
  <c r="O84" i="16"/>
  <c r="O79" i="16"/>
  <c r="O86" i="16"/>
  <c r="S79" i="16"/>
  <c r="S90" i="16"/>
  <c r="S66" i="16"/>
  <c r="S67" i="16"/>
  <c r="S75" i="16"/>
  <c r="S76" i="16"/>
  <c r="S73" i="16"/>
  <c r="S65" i="16"/>
  <c r="S68" i="16"/>
  <c r="S69" i="16"/>
  <c r="S72" i="16"/>
  <c r="S116" i="2"/>
  <c r="S104" i="2"/>
  <c r="S100" i="2"/>
  <c r="S120" i="2"/>
  <c r="S118" i="2"/>
  <c r="S102" i="2"/>
  <c r="S96" i="2"/>
  <c r="S98" i="2"/>
  <c r="S94" i="2"/>
  <c r="S131" i="2"/>
  <c r="S92" i="2"/>
  <c r="S95" i="2"/>
  <c r="S103" i="2"/>
  <c r="S108" i="2"/>
  <c r="S91" i="2"/>
  <c r="S112" i="2"/>
  <c r="S101" i="2"/>
  <c r="S97" i="2"/>
  <c r="S99" i="2"/>
  <c r="P18" i="29"/>
  <c r="Q75" i="16"/>
  <c r="P16" i="29"/>
  <c r="Q66" i="16"/>
  <c r="P17" i="29"/>
  <c r="Q74" i="16"/>
  <c r="O128" i="2"/>
  <c r="O101" i="2"/>
  <c r="O91" i="2"/>
  <c r="O110" i="2"/>
  <c r="O112" i="2"/>
  <c r="O103" i="2"/>
  <c r="P26" i="22"/>
  <c r="G105" i="16"/>
  <c r="P25" i="22"/>
  <c r="G89" i="16"/>
  <c r="P22" i="22"/>
  <c r="G101" i="16"/>
  <c r="P12" i="22"/>
  <c r="G71" i="16"/>
  <c r="P24" i="22"/>
  <c r="G103" i="16"/>
  <c r="P23" i="22"/>
  <c r="G97" i="16"/>
  <c r="G80" i="16"/>
  <c r="P11" i="22"/>
  <c r="P21" i="22"/>
  <c r="G90" i="16"/>
  <c r="O77" i="16"/>
  <c r="O85" i="16"/>
  <c r="O104" i="16"/>
  <c r="O81" i="16"/>
  <c r="O68" i="16"/>
  <c r="O74" i="16"/>
  <c r="O70" i="16"/>
  <c r="O66" i="16"/>
  <c r="O71" i="16"/>
  <c r="O67" i="16"/>
  <c r="O78" i="16"/>
  <c r="O72" i="16"/>
  <c r="O127" i="2"/>
  <c r="O100" i="2"/>
  <c r="O140" i="2"/>
  <c r="O126" i="2"/>
  <c r="O115" i="2"/>
  <c r="O107" i="2"/>
  <c r="O104" i="2"/>
  <c r="O137" i="2"/>
  <c r="O106" i="2"/>
  <c r="O102" i="2"/>
  <c r="O120" i="2"/>
  <c r="O113" i="2"/>
  <c r="O96" i="2"/>
  <c r="O92" i="2"/>
  <c r="O108" i="2"/>
  <c r="O98" i="2"/>
  <c r="O121" i="2"/>
  <c r="G37" i="26"/>
  <c r="M119" i="2"/>
  <c r="G34" i="26"/>
  <c r="G36" i="26"/>
  <c r="O97" i="2"/>
  <c r="G121" i="2"/>
  <c r="G145" i="2"/>
  <c r="G95" i="2"/>
  <c r="G97" i="2"/>
  <c r="G93" i="2"/>
  <c r="G140" i="2"/>
  <c r="G129" i="2"/>
  <c r="G119" i="2"/>
  <c r="G133" i="2"/>
  <c r="G134" i="2"/>
  <c r="M76" i="16"/>
  <c r="M83" i="16"/>
  <c r="M141" i="2"/>
  <c r="M124" i="2"/>
  <c r="M97" i="2"/>
  <c r="M131" i="2"/>
  <c r="M90" i="16"/>
  <c r="M85" i="16"/>
  <c r="M89" i="16"/>
  <c r="M88" i="16"/>
  <c r="M128" i="2"/>
  <c r="M117" i="2"/>
  <c r="M70" i="16"/>
  <c r="M98" i="16"/>
  <c r="M123" i="2"/>
  <c r="M99" i="2"/>
  <c r="M74" i="16"/>
  <c r="M116" i="2"/>
  <c r="M137" i="2"/>
  <c r="M96" i="2"/>
  <c r="M68" i="16"/>
  <c r="M65" i="16"/>
  <c r="M66" i="16"/>
  <c r="M104" i="16"/>
  <c r="M67" i="16"/>
  <c r="M43" i="26"/>
  <c r="P43" i="26"/>
  <c r="M25" i="26"/>
  <c r="P25" i="26"/>
  <c r="M32" i="26"/>
  <c r="P32" i="26"/>
  <c r="M30" i="26"/>
  <c r="P30" i="26"/>
  <c r="M28" i="26"/>
  <c r="P28" i="26"/>
  <c r="M29" i="26"/>
  <c r="M44" i="26"/>
  <c r="P44" i="26"/>
  <c r="M42" i="26"/>
  <c r="P42" i="26"/>
  <c r="M41" i="26"/>
  <c r="P41" i="26"/>
  <c r="M26" i="26"/>
  <c r="P26" i="26"/>
  <c r="M27" i="26"/>
  <c r="P27" i="26"/>
  <c r="M33" i="26"/>
  <c r="P33" i="26"/>
  <c r="M31" i="26"/>
  <c r="M73" i="16"/>
  <c r="M78" i="16"/>
  <c r="M69" i="16"/>
  <c r="M127" i="2"/>
  <c r="M142" i="2"/>
  <c r="M104" i="2"/>
  <c r="M110" i="2"/>
  <c r="M113" i="2"/>
  <c r="M108" i="2"/>
  <c r="M94" i="2"/>
  <c r="M125" i="2"/>
  <c r="M91" i="2"/>
  <c r="M111" i="2"/>
  <c r="M122" i="2"/>
  <c r="M100" i="2"/>
  <c r="M92" i="2"/>
  <c r="M136" i="2"/>
  <c r="M114" i="2"/>
  <c r="M95" i="2"/>
  <c r="D44" i="26"/>
  <c r="G44" i="26"/>
  <c r="D42" i="26"/>
  <c r="G42" i="26"/>
  <c r="D43" i="26"/>
  <c r="G43" i="26"/>
  <c r="D41" i="26"/>
  <c r="G41" i="26"/>
  <c r="M109" i="2"/>
  <c r="M112" i="2"/>
  <c r="I95" i="2"/>
  <c r="I73" i="16"/>
  <c r="I119" i="2"/>
  <c r="I125" i="2"/>
  <c r="K73" i="16"/>
  <c r="K67" i="16"/>
  <c r="K118" i="2"/>
  <c r="K106" i="2"/>
  <c r="K70" i="16"/>
  <c r="K65" i="16"/>
  <c r="K116" i="2"/>
  <c r="K102" i="2"/>
  <c r="K119" i="2"/>
  <c r="K111" i="2"/>
  <c r="K121" i="2"/>
  <c r="K94" i="2"/>
  <c r="K78" i="16"/>
  <c r="K71" i="16"/>
  <c r="K112" i="2"/>
  <c r="K98" i="2"/>
  <c r="K123" i="2"/>
  <c r="K107" i="2"/>
  <c r="K93" i="2"/>
  <c r="K95" i="2"/>
  <c r="I68" i="16"/>
  <c r="I66" i="16"/>
  <c r="I91" i="16"/>
  <c r="I65" i="16"/>
  <c r="I137" i="2"/>
  <c r="I96" i="2"/>
  <c r="I112" i="2"/>
  <c r="I118" i="2"/>
  <c r="I71" i="16"/>
  <c r="I92" i="2"/>
  <c r="I105" i="2"/>
  <c r="I98" i="2"/>
  <c r="I113" i="2"/>
  <c r="I104" i="2"/>
  <c r="I91" i="2"/>
  <c r="G147" i="2"/>
  <c r="G114" i="2"/>
  <c r="G94" i="16"/>
  <c r="G92" i="16"/>
  <c r="G94" i="2"/>
  <c r="G109" i="2"/>
  <c r="G117" i="2"/>
  <c r="G138" i="2"/>
  <c r="G72" i="16"/>
  <c r="G67" i="16"/>
  <c r="G102" i="16"/>
  <c r="G82" i="16"/>
  <c r="G66" i="16"/>
  <c r="G100" i="2"/>
  <c r="G116" i="2"/>
  <c r="G135" i="2"/>
  <c r="G108" i="2"/>
  <c r="G120" i="2"/>
  <c r="G92" i="2"/>
  <c r="G113" i="2"/>
  <c r="G111" i="2"/>
  <c r="G107" i="2"/>
  <c r="G106" i="2"/>
  <c r="G102" i="2"/>
  <c r="G112" i="2"/>
  <c r="G91" i="2"/>
  <c r="G123" i="2"/>
  <c r="E124" i="2"/>
  <c r="E104" i="2"/>
  <c r="E107" i="2"/>
  <c r="E141" i="2"/>
  <c r="E90" i="16"/>
  <c r="E94" i="16"/>
  <c r="E104" i="16"/>
  <c r="E80" i="16"/>
  <c r="E112" i="2"/>
  <c r="E111" i="2"/>
  <c r="E72" i="16"/>
  <c r="E66" i="16"/>
  <c r="E129" i="2"/>
  <c r="E116" i="2"/>
  <c r="E76" i="16"/>
  <c r="E71" i="16"/>
  <c r="E133" i="2"/>
  <c r="E128" i="2"/>
  <c r="E101" i="2"/>
  <c r="E106" i="2"/>
  <c r="E121" i="2"/>
  <c r="E110" i="2"/>
  <c r="E94" i="2"/>
  <c r="E120" i="2"/>
  <c r="E92" i="2"/>
  <c r="E113" i="2"/>
  <c r="E145" i="2"/>
  <c r="E102" i="2"/>
  <c r="C145" i="2"/>
  <c r="E70" i="16"/>
  <c r="E123" i="2"/>
  <c r="E91" i="2"/>
  <c r="E97" i="2"/>
  <c r="C126" i="2"/>
  <c r="C91" i="2"/>
  <c r="C106" i="2"/>
  <c r="C119" i="2"/>
  <c r="C105" i="2"/>
  <c r="C123" i="2"/>
  <c r="C137" i="2"/>
  <c r="C112" i="2"/>
  <c r="C129" i="2"/>
  <c r="C139" i="2"/>
  <c r="C121" i="2"/>
  <c r="C144" i="2"/>
  <c r="C107" i="2"/>
  <c r="C128" i="2"/>
  <c r="C95" i="2"/>
  <c r="C116" i="2"/>
  <c r="C127" i="2"/>
  <c r="C100" i="2"/>
  <c r="C120" i="2"/>
  <c r="C118" i="2"/>
  <c r="C102" i="2"/>
  <c r="C99" i="2"/>
  <c r="C92" i="2"/>
  <c r="C130" i="2"/>
  <c r="C98" i="2"/>
  <c r="C113" i="2"/>
  <c r="C94" i="2"/>
  <c r="C134" i="2"/>
  <c r="C97" i="2"/>
  <c r="C96" i="2"/>
  <c r="C147" i="2"/>
  <c r="C108" i="2"/>
  <c r="C146" i="2"/>
  <c r="C141" i="2"/>
  <c r="C110" i="2"/>
  <c r="C93" i="2"/>
  <c r="U72" i="16"/>
  <c r="U66" i="16"/>
  <c r="W126" i="2"/>
  <c r="W137" i="2"/>
  <c r="W140" i="2"/>
  <c r="W115" i="2"/>
  <c r="W92" i="2"/>
  <c r="W97" i="2"/>
  <c r="W91" i="2"/>
  <c r="W114" i="2"/>
  <c r="W108" i="2"/>
  <c r="W134" i="2"/>
  <c r="U71" i="16"/>
  <c r="S105" i="2"/>
  <c r="S93" i="2"/>
  <c r="G13" i="29"/>
  <c r="G17" i="29"/>
  <c r="Q102" i="2"/>
  <c r="G11" i="29"/>
  <c r="G16" i="29"/>
  <c r="G18" i="29"/>
  <c r="G14" i="29"/>
  <c r="Q96" i="2"/>
  <c r="G15" i="29"/>
  <c r="G12" i="29"/>
  <c r="G76" i="16"/>
  <c r="G68" i="16"/>
  <c r="Q127" i="2"/>
  <c r="Q130" i="2"/>
  <c r="Q98" i="2"/>
  <c r="Q92" i="2"/>
  <c r="Q144" i="2"/>
  <c r="Q94" i="2"/>
  <c r="Q97" i="2"/>
  <c r="Q91" i="2"/>
  <c r="Q112" i="2"/>
  <c r="Q109" i="2"/>
  <c r="Q93" i="2"/>
  <c r="Q103" i="2"/>
  <c r="P29" i="26"/>
  <c r="M107" i="16"/>
  <c r="P31" i="26"/>
  <c r="N124" i="2"/>
  <c r="AB124" i="2"/>
  <c r="N109" i="2"/>
  <c r="AA109" i="2"/>
  <c r="N96" i="2"/>
  <c r="N117" i="2"/>
  <c r="N122" i="2"/>
  <c r="N92" i="2"/>
  <c r="N137" i="2"/>
  <c r="N142" i="2"/>
  <c r="N112" i="2"/>
  <c r="N94" i="2"/>
  <c r="N110" i="2"/>
  <c r="N108" i="2"/>
  <c r="N135" i="2"/>
  <c r="N115" i="2"/>
  <c r="N99" i="2"/>
  <c r="N111" i="2"/>
  <c r="N125" i="2"/>
  <c r="N131" i="2"/>
  <c r="N114" i="2"/>
  <c r="N100" i="2"/>
  <c r="M135" i="2"/>
  <c r="M115" i="2"/>
  <c r="N105" i="2"/>
  <c r="N136" i="2"/>
  <c r="N119" i="2"/>
  <c r="N95" i="2"/>
  <c r="N104" i="2"/>
  <c r="N127" i="2"/>
  <c r="M81" i="16"/>
  <c r="M80" i="16"/>
  <c r="M91" i="16"/>
  <c r="M108" i="16"/>
  <c r="M79" i="16"/>
  <c r="M82" i="16"/>
  <c r="G73" i="16"/>
  <c r="G75" i="16"/>
  <c r="G70" i="16"/>
  <c r="G65" i="16"/>
  <c r="N74" i="16"/>
  <c r="AB74" i="16"/>
  <c r="N109" i="16"/>
  <c r="AA109" i="16"/>
  <c r="AA124" i="2"/>
  <c r="N85" i="16"/>
  <c r="AA85" i="16"/>
  <c r="N65" i="16"/>
  <c r="AB65" i="16"/>
  <c r="N79" i="16"/>
  <c r="AB79" i="16"/>
  <c r="N68" i="16"/>
  <c r="AA68" i="16"/>
  <c r="N66" i="16"/>
  <c r="AA66" i="16"/>
  <c r="N77" i="16"/>
  <c r="AA77" i="16"/>
  <c r="N80" i="16"/>
  <c r="AA80" i="16"/>
  <c r="N83" i="16"/>
  <c r="AA83" i="16"/>
  <c r="N108" i="16"/>
  <c r="AA108" i="16"/>
  <c r="N78" i="16"/>
  <c r="N82" i="16"/>
  <c r="N81" i="16"/>
  <c r="M109" i="16"/>
  <c r="N67" i="16"/>
  <c r="N97" i="16"/>
  <c r="N73" i="16"/>
  <c r="N107" i="16"/>
  <c r="N98" i="16"/>
  <c r="N69" i="16"/>
  <c r="N99" i="16"/>
  <c r="N91" i="16"/>
  <c r="AB109" i="2"/>
  <c r="AB119" i="2"/>
  <c r="AA119" i="2"/>
  <c r="AB125" i="2"/>
  <c r="AA125" i="2"/>
  <c r="AB135" i="2"/>
  <c r="AA135" i="2"/>
  <c r="AA112" i="2"/>
  <c r="AB112" i="2"/>
  <c r="AA122" i="2"/>
  <c r="AB122" i="2"/>
  <c r="AB127" i="2"/>
  <c r="AA127" i="2"/>
  <c r="AA136" i="2"/>
  <c r="AB136" i="2"/>
  <c r="AA100" i="2"/>
  <c r="AB100" i="2"/>
  <c r="AB111" i="2"/>
  <c r="AA111" i="2"/>
  <c r="AA108" i="2"/>
  <c r="AB108" i="2"/>
  <c r="AB142" i="2"/>
  <c r="AA142" i="2"/>
  <c r="AB117" i="2"/>
  <c r="AA117" i="2"/>
  <c r="H45" i="26"/>
  <c r="N93" i="2"/>
  <c r="N179" i="2"/>
  <c r="AA104" i="2"/>
  <c r="AB104" i="2"/>
  <c r="AA105" i="2"/>
  <c r="AB105" i="2"/>
  <c r="AB114" i="2"/>
  <c r="AA114" i="2"/>
  <c r="AB99" i="2"/>
  <c r="AA99" i="2"/>
  <c r="AB110" i="2"/>
  <c r="AA110" i="2"/>
  <c r="AB137" i="2"/>
  <c r="AA137" i="2"/>
  <c r="AA96" i="2"/>
  <c r="AB96" i="2"/>
  <c r="AB95" i="2"/>
  <c r="AA95" i="2"/>
  <c r="AB131" i="2"/>
  <c r="AA131" i="2"/>
  <c r="AB115" i="2"/>
  <c r="AA115" i="2"/>
  <c r="AA94" i="2"/>
  <c r="AB94" i="2"/>
  <c r="AB92" i="2"/>
  <c r="AA92" i="2"/>
  <c r="M97" i="16"/>
  <c r="M77" i="16"/>
  <c r="AB77" i="16"/>
  <c r="AA65" i="16"/>
  <c r="AA74" i="16"/>
  <c r="AB83" i="16"/>
  <c r="AB68" i="16"/>
  <c r="AA79" i="16"/>
  <c r="AB80" i="16"/>
  <c r="AB109" i="16"/>
  <c r="AB66" i="16"/>
  <c r="AB108" i="16"/>
  <c r="AB85" i="16"/>
  <c r="AB99" i="16"/>
  <c r="AA99" i="16"/>
  <c r="AA98" i="16"/>
  <c r="AB98" i="16"/>
  <c r="N88" i="16"/>
  <c r="Q45" i="26"/>
  <c r="AA73" i="16"/>
  <c r="AB73" i="16"/>
  <c r="AA91" i="16"/>
  <c r="AB91" i="16"/>
  <c r="AB107" i="16"/>
  <c r="AA107" i="16"/>
  <c r="AA81" i="16"/>
  <c r="AB81" i="16"/>
  <c r="AB82" i="16"/>
  <c r="AA82" i="16"/>
  <c r="AA69" i="16"/>
  <c r="AB69" i="16"/>
  <c r="AB97" i="16"/>
  <c r="AA97" i="16"/>
  <c r="AA67" i="16"/>
  <c r="AB67" i="16"/>
  <c r="AA78" i="16"/>
  <c r="AB78" i="16"/>
  <c r="AA93" i="2"/>
  <c r="AB93" i="2"/>
  <c r="N122" i="16"/>
  <c r="AB88" i="16"/>
  <c r="AA88" i="16"/>
</calcChain>
</file>

<file path=xl/sharedStrings.xml><?xml version="1.0" encoding="utf-8"?>
<sst xmlns="http://schemas.openxmlformats.org/spreadsheetml/2006/main" count="1578" uniqueCount="885">
  <si>
    <t>Andrew</t>
  </si>
  <si>
    <t>Mark</t>
  </si>
  <si>
    <t>Simmons</t>
  </si>
  <si>
    <t>Tiernan</t>
  </si>
  <si>
    <t>Mike</t>
  </si>
  <si>
    <t>Crimmen</t>
  </si>
  <si>
    <t>Tozer</t>
  </si>
  <si>
    <t>Wilson</t>
  </si>
  <si>
    <t>Sunderland</t>
  </si>
  <si>
    <t>Whiteman</t>
  </si>
  <si>
    <t>Chang</t>
  </si>
  <si>
    <t>Vassall</t>
  </si>
  <si>
    <t>Pengelly</t>
  </si>
  <si>
    <t>Brewer</t>
  </si>
  <si>
    <t>Bryant</t>
  </si>
  <si>
    <t>Watts</t>
  </si>
  <si>
    <t>Norman</t>
  </si>
  <si>
    <t>Clare</t>
  </si>
  <si>
    <t>Mens - Reference List of Competitors</t>
  </si>
  <si>
    <t>Bath</t>
  </si>
  <si>
    <t>Hardy</t>
  </si>
  <si>
    <t>Smith</t>
  </si>
  <si>
    <t>Newstead</t>
  </si>
  <si>
    <t>Sarah</t>
  </si>
  <si>
    <t>Ann</t>
  </si>
  <si>
    <t>Karen</t>
  </si>
  <si>
    <t>Alice</t>
  </si>
  <si>
    <t>Jo</t>
  </si>
  <si>
    <t>Jacqueline</t>
  </si>
  <si>
    <t>Emma</t>
  </si>
  <si>
    <t>Dave</t>
  </si>
  <si>
    <t>Ian</t>
  </si>
  <si>
    <t>Joe</t>
  </si>
  <si>
    <t>Keith</t>
  </si>
  <si>
    <t>Peter</t>
  </si>
  <si>
    <t>David</t>
  </si>
  <si>
    <t>Simon</t>
  </si>
  <si>
    <t>Richard</t>
  </si>
  <si>
    <t>Neil</t>
  </si>
  <si>
    <t>Steve</t>
  </si>
  <si>
    <t>Greg</t>
  </si>
  <si>
    <t>Mens -  Past The Post</t>
  </si>
  <si>
    <t>Time</t>
  </si>
  <si>
    <t>Points</t>
  </si>
  <si>
    <t>Past the Post</t>
  </si>
  <si>
    <t>Age Graded</t>
  </si>
  <si>
    <t>%</t>
  </si>
  <si>
    <t>Men</t>
  </si>
  <si>
    <t>Grand Prix Event 1</t>
  </si>
  <si>
    <t>Date :</t>
  </si>
  <si>
    <t xml:space="preserve">Distance: </t>
  </si>
  <si>
    <t>Women</t>
  </si>
  <si>
    <t>Sharon Andrew</t>
  </si>
  <si>
    <t>Age</t>
  </si>
  <si>
    <t>First</t>
  </si>
  <si>
    <t>Surname</t>
  </si>
  <si>
    <t>Date of Birth</t>
  </si>
  <si>
    <t>Joe Chang</t>
  </si>
  <si>
    <t>Greg Whiteman</t>
  </si>
  <si>
    <t>Dave Wilson</t>
  </si>
  <si>
    <t xml:space="preserve"> </t>
  </si>
  <si>
    <t>Total</t>
  </si>
  <si>
    <t>Mens -  Age Graded</t>
  </si>
  <si>
    <t>Check =Ok</t>
  </si>
  <si>
    <t>GRAND PRIX SERIES</t>
  </si>
  <si>
    <t>Howard</t>
  </si>
  <si>
    <t>Ann Bath</t>
  </si>
  <si>
    <t>Ladies - Reference List of Competitors</t>
  </si>
  <si>
    <t>DOB</t>
  </si>
  <si>
    <t>AGE</t>
  </si>
  <si>
    <t>Mmile</t>
  </si>
  <si>
    <t>M2km</t>
  </si>
  <si>
    <t>M3km</t>
  </si>
  <si>
    <t>M2Mile</t>
  </si>
  <si>
    <t>M4km</t>
  </si>
  <si>
    <t>M3Mile</t>
  </si>
  <si>
    <t>M5km</t>
  </si>
  <si>
    <t>M6km</t>
  </si>
  <si>
    <t>M4Mile</t>
  </si>
  <si>
    <t>M8km</t>
  </si>
  <si>
    <t>M5Mile</t>
  </si>
  <si>
    <t>M10km</t>
  </si>
  <si>
    <t>M5kmRoad</t>
  </si>
  <si>
    <t>M6kmRoad</t>
  </si>
  <si>
    <t>M4MileRoad</t>
  </si>
  <si>
    <t>M8kmRoad</t>
  </si>
  <si>
    <t>M5MileRoad</t>
  </si>
  <si>
    <t>M10kmRoad</t>
  </si>
  <si>
    <t>M12km</t>
  </si>
  <si>
    <t>M15km</t>
  </si>
  <si>
    <t>M10Mile</t>
  </si>
  <si>
    <t>M20km</t>
  </si>
  <si>
    <t>MHalf-Mar.</t>
  </si>
  <si>
    <t>M25km</t>
  </si>
  <si>
    <t>M30km</t>
  </si>
  <si>
    <t>MMarathon</t>
  </si>
  <si>
    <t>M50km</t>
  </si>
  <si>
    <t>M50Mile</t>
  </si>
  <si>
    <t>M100km</t>
  </si>
  <si>
    <t>M150km</t>
  </si>
  <si>
    <t>M100Mile</t>
  </si>
  <si>
    <t>M200km</t>
  </si>
  <si>
    <t>Fmile</t>
  </si>
  <si>
    <t>F2km</t>
  </si>
  <si>
    <t>F3km</t>
  </si>
  <si>
    <t>F2Mile</t>
  </si>
  <si>
    <t>F4km</t>
  </si>
  <si>
    <t>F3Mile</t>
  </si>
  <si>
    <t>F5km</t>
  </si>
  <si>
    <t>F6km</t>
  </si>
  <si>
    <t>F4Mile</t>
  </si>
  <si>
    <t>F8km</t>
  </si>
  <si>
    <t>F5Mile</t>
  </si>
  <si>
    <t>F10km</t>
  </si>
  <si>
    <t>F5kmRoad</t>
  </si>
  <si>
    <t>F6kmRoad</t>
  </si>
  <si>
    <t>F4MileRoad</t>
  </si>
  <si>
    <t>F8kmRoad</t>
  </si>
  <si>
    <t>F5MileRoad</t>
  </si>
  <si>
    <t>F10kmRoad</t>
  </si>
  <si>
    <t>F12km</t>
  </si>
  <si>
    <t>F15km</t>
  </si>
  <si>
    <t>F10Mile</t>
  </si>
  <si>
    <t>F20km</t>
  </si>
  <si>
    <t>FHalf-Mar.</t>
  </si>
  <si>
    <t>F25km</t>
  </si>
  <si>
    <t>F30km</t>
  </si>
  <si>
    <t>FMarathon</t>
  </si>
  <si>
    <t>F50km</t>
  </si>
  <si>
    <t>F50Mile</t>
  </si>
  <si>
    <t>F100km</t>
  </si>
  <si>
    <t>F150km</t>
  </si>
  <si>
    <t>F100Mile</t>
  </si>
  <si>
    <t>F200km</t>
  </si>
  <si>
    <t>WAVA - 2006</t>
  </si>
  <si>
    <t>http://masterstrack.com/blog/archives/000785.html</t>
  </si>
  <si>
    <t>Source:</t>
  </si>
  <si>
    <t>Female</t>
  </si>
  <si>
    <t>WAVA Col</t>
  </si>
  <si>
    <t>Ladies -  Past The Post</t>
  </si>
  <si>
    <t>Ladies -  Age Graded</t>
  </si>
  <si>
    <t>Mandy Brown</t>
  </si>
  <si>
    <t>Jo Newstead</t>
  </si>
  <si>
    <t>Carmela Pengelly</t>
  </si>
  <si>
    <t>Track</t>
  </si>
  <si>
    <t>ROAD</t>
  </si>
  <si>
    <t>Carol Hoare</t>
  </si>
  <si>
    <t>Carol Miller</t>
  </si>
  <si>
    <t>Luke</t>
  </si>
  <si>
    <t>Pettefer</t>
  </si>
  <si>
    <t>Huw</t>
  </si>
  <si>
    <t>Keene</t>
  </si>
  <si>
    <t>Dominic Collier</t>
  </si>
  <si>
    <t>Jonathan</t>
  </si>
  <si>
    <t>Paul</t>
  </si>
  <si>
    <t>John</t>
  </si>
  <si>
    <t>Maggie</t>
  </si>
  <si>
    <t>Stacey</t>
  </si>
  <si>
    <t>Maggie Stacey</t>
  </si>
  <si>
    <t>Jim</t>
  </si>
  <si>
    <t>Ley</t>
  </si>
  <si>
    <t>Matthews</t>
  </si>
  <si>
    <t>John Matthews</t>
  </si>
  <si>
    <t>Gray</t>
  </si>
  <si>
    <t>Mike Gray</t>
  </si>
  <si>
    <t>Alan</t>
  </si>
  <si>
    <t>Kevin</t>
  </si>
  <si>
    <t>Furlong</t>
  </si>
  <si>
    <t>Kevin Furlong</t>
  </si>
  <si>
    <t>Caroline</t>
  </si>
  <si>
    <t>Grecian</t>
  </si>
  <si>
    <t>Aimee Billington</t>
  </si>
  <si>
    <t>Peter Grecian</t>
  </si>
  <si>
    <t>Katherine</t>
  </si>
  <si>
    <t>Katherine Wilson</t>
  </si>
  <si>
    <t>Grand Prix Event 2</t>
  </si>
  <si>
    <t>Ben</t>
  </si>
  <si>
    <t>Goulder</t>
  </si>
  <si>
    <t>Graham</t>
  </si>
  <si>
    <t>Ashby</t>
  </si>
  <si>
    <t>Richard Goulder</t>
  </si>
  <si>
    <t>Graham Ashby</t>
  </si>
  <si>
    <t>Maryka</t>
  </si>
  <si>
    <t>Sennema</t>
  </si>
  <si>
    <t>Laura</t>
  </si>
  <si>
    <t>Natalie</t>
  </si>
  <si>
    <t>Lizzie</t>
  </si>
  <si>
    <t>Lizzie Wilson</t>
  </si>
  <si>
    <t>Pimm</t>
  </si>
  <si>
    <t>David Pimm</t>
  </si>
  <si>
    <t>Jacqueline Chang</t>
  </si>
  <si>
    <t>Derek Summers</t>
  </si>
  <si>
    <t>Victoria</t>
  </si>
  <si>
    <t>Chris</t>
  </si>
  <si>
    <t>Stone</t>
  </si>
  <si>
    <t>Wilkie</t>
  </si>
  <si>
    <t>Kevin Stone</t>
  </si>
  <si>
    <t>Sarah Pettefer</t>
  </si>
  <si>
    <t>Comment</t>
  </si>
  <si>
    <t>Matthew Pritchard</t>
  </si>
  <si>
    <t>Matthew</t>
  </si>
  <si>
    <t>Pritchard</t>
  </si>
  <si>
    <t>Sue</t>
  </si>
  <si>
    <t>Edward</t>
  </si>
  <si>
    <t>Derick</t>
  </si>
  <si>
    <t>Michael</t>
  </si>
  <si>
    <t>Stephen</t>
  </si>
  <si>
    <t>Derick Wilkie</t>
  </si>
  <si>
    <t>Daniel</t>
  </si>
  <si>
    <t>Libby Marchant</t>
  </si>
  <si>
    <t>Libby</t>
  </si>
  <si>
    <t>Marchant</t>
  </si>
  <si>
    <t>Grant</t>
  </si>
  <si>
    <t>Davison</t>
  </si>
  <si>
    <t>Andrea Bennett</t>
  </si>
  <si>
    <t>Andrea</t>
  </si>
  <si>
    <t>Bennett</t>
  </si>
  <si>
    <t>Gerrard</t>
  </si>
  <si>
    <t>Moustafa</t>
  </si>
  <si>
    <t>Fawzy</t>
  </si>
  <si>
    <t>Simon Gerrard</t>
  </si>
  <si>
    <t>Races run</t>
  </si>
  <si>
    <t>Garnish</t>
  </si>
  <si>
    <t>Fred</t>
  </si>
  <si>
    <t>Toerien</t>
  </si>
  <si>
    <t>Cass</t>
  </si>
  <si>
    <t>Hinton</t>
  </si>
  <si>
    <t>Jane</t>
  </si>
  <si>
    <t>Amy</t>
  </si>
  <si>
    <t>David Pearce</t>
  </si>
  <si>
    <t>Pearce</t>
  </si>
  <si>
    <t>Best Nine races to score</t>
  </si>
  <si>
    <t>Jack Holland</t>
  </si>
  <si>
    <t>Julie</t>
  </si>
  <si>
    <t>Janneke</t>
  </si>
  <si>
    <t>Zoeteman</t>
  </si>
  <si>
    <t>Fiona</t>
  </si>
  <si>
    <t>Javier</t>
  </si>
  <si>
    <t>Fuentes</t>
  </si>
  <si>
    <t>Grand Prix Event 3</t>
  </si>
  <si>
    <t>Emery</t>
  </si>
  <si>
    <t>Ramek</t>
  </si>
  <si>
    <t>Caroline Dawson</t>
  </si>
  <si>
    <t>Dawson</t>
  </si>
  <si>
    <t>Maria</t>
  </si>
  <si>
    <t>Cenalmor</t>
  </si>
  <si>
    <t>Maria Cenalmor</t>
  </si>
  <si>
    <t>Daniel Hookey</t>
  </si>
  <si>
    <t>Hookey</t>
  </si>
  <si>
    <t>Grand Prix Event 4</t>
  </si>
  <si>
    <t>Grand Prix Event 5</t>
  </si>
  <si>
    <t>Date</t>
  </si>
  <si>
    <t>Event</t>
  </si>
  <si>
    <t>URL</t>
  </si>
  <si>
    <t>Club kit (blue/white/red diagonal stripe) to be worn at all events</t>
  </si>
  <si>
    <t>John Sweeney</t>
  </si>
  <si>
    <t>John Reardon</t>
  </si>
  <si>
    <t>Reardon</t>
  </si>
  <si>
    <t>Sweeney</t>
  </si>
  <si>
    <t>Grand Prix Event 6</t>
  </si>
  <si>
    <t>Grand Prix Event 7</t>
  </si>
  <si>
    <t>Danny Norman</t>
  </si>
  <si>
    <t>Danny</t>
  </si>
  <si>
    <t>Age-graded</t>
  </si>
  <si>
    <t>Past the post</t>
  </si>
  <si>
    <t>Ann Bath &amp; Aimee Billington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</si>
  <si>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</si>
  <si>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</si>
  <si>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</si>
  <si>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</si>
  <si>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</si>
  <si>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</si>
  <si>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</si>
  <si>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</si>
  <si>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</si>
  <si>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</si>
  <si>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Alan Souness</t>
  </si>
  <si>
    <t>Andy Aldridge</t>
  </si>
  <si>
    <t>Mark Simmons</t>
  </si>
  <si>
    <t>Andrew Allen</t>
  </si>
  <si>
    <t>Grand Prix Event 8</t>
  </si>
  <si>
    <t>Grand Prix Event 9</t>
  </si>
  <si>
    <t>Richard Kirk</t>
  </si>
  <si>
    <t>Kate Hancock</t>
  </si>
  <si>
    <t>Victoria Kirk</t>
  </si>
  <si>
    <t>Megan</t>
  </si>
  <si>
    <t>Kate</t>
  </si>
  <si>
    <t>Hancock</t>
  </si>
  <si>
    <t>Kirk</t>
  </si>
  <si>
    <t>Distance</t>
  </si>
  <si>
    <t>Steve Ramek</t>
  </si>
  <si>
    <t>Kirstie Mitchell</t>
  </si>
  <si>
    <t>Mitchell</t>
  </si>
  <si>
    <t>Kirstie</t>
  </si>
  <si>
    <t>Perry</t>
  </si>
  <si>
    <t>2012-2013</t>
  </si>
  <si>
    <t>John Matthews &amp; Rob Hinton</t>
  </si>
  <si>
    <t>Grand Prix Event10</t>
  </si>
  <si>
    <t>Grand Prix Event12</t>
  </si>
  <si>
    <t>Grand Prix Event11</t>
  </si>
  <si>
    <t>position</t>
  </si>
  <si>
    <t>Final</t>
  </si>
  <si>
    <t>Hoare</t>
  </si>
  <si>
    <t>Carol</t>
  </si>
  <si>
    <t>Maryka Sennema</t>
  </si>
  <si>
    <t>Katherine Franklin</t>
  </si>
  <si>
    <t>Tessa</t>
  </si>
  <si>
    <t>Lambert</t>
  </si>
  <si>
    <t>Franklin</t>
  </si>
  <si>
    <t>Gary Rogerson</t>
  </si>
  <si>
    <t>Rogerson</t>
  </si>
  <si>
    <t>Gary</t>
  </si>
  <si>
    <t>Martin</t>
  </si>
  <si>
    <t>Woods</t>
  </si>
  <si>
    <t>Street</t>
  </si>
  <si>
    <t>2013-2014</t>
  </si>
  <si>
    <t>McGeoch-Williams</t>
  </si>
  <si>
    <t>Alastair</t>
  </si>
  <si>
    <t>Alastair McGeoch-Williams</t>
  </si>
  <si>
    <t>Sue Garnish</t>
  </si>
  <si>
    <t>Neil Hadley</t>
  </si>
  <si>
    <t>Stephen Oates</t>
  </si>
  <si>
    <t>Annie</t>
  </si>
  <si>
    <t>Lindsay</t>
  </si>
  <si>
    <t>Burton</t>
  </si>
  <si>
    <t>Hadley</t>
  </si>
  <si>
    <t>Brian</t>
  </si>
  <si>
    <t>Oates</t>
  </si>
  <si>
    <t>Martin Threakall</t>
  </si>
  <si>
    <t>Threakall</t>
  </si>
  <si>
    <t>Lawrence Bromley</t>
  </si>
  <si>
    <t>Lawrence</t>
  </si>
  <si>
    <t>Bromley</t>
  </si>
  <si>
    <t>Grand Prix Event 10</t>
  </si>
  <si>
    <t>Ryan Lambrix</t>
  </si>
  <si>
    <t>Ellen Lambrix</t>
  </si>
  <si>
    <t>Sheila Hunt</t>
  </si>
  <si>
    <t>Janneke Zoeteman</t>
  </si>
  <si>
    <t>Mark Weight</t>
  </si>
  <si>
    <t>Ellen</t>
  </si>
  <si>
    <t>Lambrix</t>
  </si>
  <si>
    <t>Ryan</t>
  </si>
  <si>
    <t>John Bennett</t>
  </si>
  <si>
    <t>Ian Callander</t>
  </si>
  <si>
    <t>Callander</t>
  </si>
  <si>
    <t>Sonia Pritchard</t>
  </si>
  <si>
    <t>Sonia</t>
  </si>
  <si>
    <t>Laura Hooke</t>
  </si>
  <si>
    <t>Jon Kinsey</t>
  </si>
  <si>
    <t>Paul Wallis</t>
  </si>
  <si>
    <t>Hooke</t>
  </si>
  <si>
    <t>Melbourne</t>
  </si>
  <si>
    <t>Lee</t>
  </si>
  <si>
    <t>Kinsey</t>
  </si>
  <si>
    <t>Wallis</t>
  </si>
  <si>
    <t>David George</t>
  </si>
  <si>
    <t>George</t>
  </si>
  <si>
    <t>2014-2015</t>
  </si>
  <si>
    <t>Richard Hall</t>
  </si>
  <si>
    <t>Sarah Lothian</t>
  </si>
  <si>
    <t>Louise Johnston</t>
  </si>
  <si>
    <t>Hall</t>
  </si>
  <si>
    <t>Andy</t>
  </si>
  <si>
    <t>Brooke</t>
  </si>
  <si>
    <t>Anthony</t>
  </si>
  <si>
    <t>Bull</t>
  </si>
  <si>
    <t>Gareth</t>
  </si>
  <si>
    <t>Jaime</t>
  </si>
  <si>
    <t>Gardner</t>
  </si>
  <si>
    <t>Colin</t>
  </si>
  <si>
    <t>Gosling</t>
  </si>
  <si>
    <t>Gow</t>
  </si>
  <si>
    <t>Beverly</t>
  </si>
  <si>
    <t>Hercock</t>
  </si>
  <si>
    <t>Hunt</t>
  </si>
  <si>
    <t>Sheila</t>
  </si>
  <si>
    <t>Johnston</t>
  </si>
  <si>
    <t>Louise</t>
  </si>
  <si>
    <t>Charlotte</t>
  </si>
  <si>
    <t>Lothian</t>
  </si>
  <si>
    <t>Panton</t>
  </si>
  <si>
    <t>Charles</t>
  </si>
  <si>
    <t>Pinder</t>
  </si>
  <si>
    <t>Rowland</t>
  </si>
  <si>
    <t>Ed</t>
  </si>
  <si>
    <t>Russell</t>
  </si>
  <si>
    <t>Roger</t>
  </si>
  <si>
    <t>Seglow</t>
  </si>
  <si>
    <t>Stevenson</t>
  </si>
  <si>
    <t>Iain</t>
  </si>
  <si>
    <t>Thomas</t>
  </si>
  <si>
    <t>Sian</t>
  </si>
  <si>
    <t>Vandervilt</t>
  </si>
  <si>
    <t>Huw Keene</t>
  </si>
  <si>
    <t>Amy Burton</t>
  </si>
  <si>
    <t>Jane Vassall</t>
  </si>
  <si>
    <t>David Emery</t>
  </si>
  <si>
    <t>Beverly Gow</t>
  </si>
  <si>
    <t>Daisy Street</t>
  </si>
  <si>
    <t>Daisy</t>
  </si>
  <si>
    <t>Javier Fuentes</t>
  </si>
  <si>
    <t>Dennis Brandrick</t>
  </si>
  <si>
    <t>Dennis</t>
  </si>
  <si>
    <t>Brandrick</t>
  </si>
  <si>
    <t>Jim Ley</t>
  </si>
  <si>
    <t>Sian Thomas</t>
  </si>
  <si>
    <t>Alan Harding</t>
  </si>
  <si>
    <t>Lindsay Baldwin</t>
  </si>
  <si>
    <t>Paul Keddie</t>
  </si>
  <si>
    <t>Keddie</t>
  </si>
  <si>
    <t>2015-2016</t>
  </si>
  <si>
    <t>Rawcliffe</t>
  </si>
  <si>
    <t>Ferrari</t>
  </si>
  <si>
    <t>Carol Ferrari</t>
  </si>
  <si>
    <t>Fickling</t>
  </si>
  <si>
    <t>Nicola</t>
  </si>
  <si>
    <t>Nicola Fickling</t>
  </si>
  <si>
    <t>Vicky</t>
  </si>
  <si>
    <t>Vicky Gardner</t>
  </si>
  <si>
    <t>Gilmore</t>
  </si>
  <si>
    <t>Debbie</t>
  </si>
  <si>
    <t>Debbie Gilmore</t>
  </si>
  <si>
    <t>Granville</t>
  </si>
  <si>
    <t>Lorraine</t>
  </si>
  <si>
    <t>Lorraine Granville</t>
  </si>
  <si>
    <t>Sue Grecian</t>
  </si>
  <si>
    <t>Karen Hardy</t>
  </si>
  <si>
    <t>Haslam</t>
  </si>
  <si>
    <t>Victoria Haslam</t>
  </si>
  <si>
    <t>Henderson</t>
  </si>
  <si>
    <t>Paula</t>
  </si>
  <si>
    <t>Paula Henderson</t>
  </si>
  <si>
    <t>Heyns</t>
  </si>
  <si>
    <t>Frani</t>
  </si>
  <si>
    <t>Frani Heyns</t>
  </si>
  <si>
    <t>Hodges</t>
  </si>
  <si>
    <t>Natalie Hodges</t>
  </si>
  <si>
    <t>Tessa Lambert</t>
  </si>
  <si>
    <t>Caroline Moy-Thomas</t>
  </si>
  <si>
    <t>Norris</t>
  </si>
  <si>
    <t>Julie Norris</t>
  </si>
  <si>
    <t>Ockenden</t>
  </si>
  <si>
    <t>Katie</t>
  </si>
  <si>
    <t>Katie Ockenden</t>
  </si>
  <si>
    <t>Louise Pinder</t>
  </si>
  <si>
    <t>Poyntz</t>
  </si>
  <si>
    <t>Jakki</t>
  </si>
  <si>
    <t>Jakki Poyntz</t>
  </si>
  <si>
    <t>Stopford</t>
  </si>
  <si>
    <t>Becky</t>
  </si>
  <si>
    <t>Becky Stopford</t>
  </si>
  <si>
    <t>Megan Toerien</t>
  </si>
  <si>
    <t>Watters</t>
  </si>
  <si>
    <t>Fiona Watters</t>
  </si>
  <si>
    <t>Wort</t>
  </si>
  <si>
    <t>Lee-Ann</t>
  </si>
  <si>
    <t>Lee-Ann Wort</t>
  </si>
  <si>
    <t>Banwell</t>
  </si>
  <si>
    <t>Stacy</t>
  </si>
  <si>
    <t>Stacy Banwell</t>
  </si>
  <si>
    <t>Beaver</t>
  </si>
  <si>
    <t>Kelly</t>
  </si>
  <si>
    <t>Kelly Beaver</t>
  </si>
  <si>
    <t>Hannah</t>
  </si>
  <si>
    <t>Clarke</t>
  </si>
  <si>
    <t>Leigh</t>
  </si>
  <si>
    <t>Leigh Clarke</t>
  </si>
  <si>
    <t>Cook</t>
  </si>
  <si>
    <t>Crowther</t>
  </si>
  <si>
    <t>Jane Crowther</t>
  </si>
  <si>
    <t>Joseph</t>
  </si>
  <si>
    <t>Anthony Brooke</t>
  </si>
  <si>
    <t>Michael Bryant</t>
  </si>
  <si>
    <t>Billy</t>
  </si>
  <si>
    <t>Billy Bull</t>
  </si>
  <si>
    <t>Henry</t>
  </si>
  <si>
    <t>Cannings</t>
  </si>
  <si>
    <t>Mark Cannings</t>
  </si>
  <si>
    <t>Keith Clare</t>
  </si>
  <si>
    <t>Comerford</t>
  </si>
  <si>
    <t>Kristian</t>
  </si>
  <si>
    <t>Kristian Comerford</t>
  </si>
  <si>
    <t>Dean</t>
  </si>
  <si>
    <t>Michael Crimmen</t>
  </si>
  <si>
    <t>Davies</t>
  </si>
  <si>
    <t>Neil Davies</t>
  </si>
  <si>
    <t>Grant Davison</t>
  </si>
  <si>
    <t>Gareth Dawson</t>
  </si>
  <si>
    <t>Day</t>
  </si>
  <si>
    <t>Andy Day</t>
  </si>
  <si>
    <t>Jaime Fuentes</t>
  </si>
  <si>
    <t>Daniel Fuentes</t>
  </si>
  <si>
    <t>Edwin</t>
  </si>
  <si>
    <t>Edwin Fuentes</t>
  </si>
  <si>
    <t>Chris Gosling</t>
  </si>
  <si>
    <t>Harfield</t>
  </si>
  <si>
    <t>Phil</t>
  </si>
  <si>
    <t>Phil Harfield</t>
  </si>
  <si>
    <t>John Hercock</t>
  </si>
  <si>
    <t>Hilton</t>
  </si>
  <si>
    <t>Lee Hilton</t>
  </si>
  <si>
    <t>Robert</t>
  </si>
  <si>
    <t>Robert Hinton</t>
  </si>
  <si>
    <t>Christopher</t>
  </si>
  <si>
    <t xml:space="preserve">Jon </t>
  </si>
  <si>
    <t>Richard Llewellyn</t>
  </si>
  <si>
    <t>Stephen Luke</t>
  </si>
  <si>
    <t>Maccelari</t>
  </si>
  <si>
    <t>Jeremy</t>
  </si>
  <si>
    <t>Jeremy Maccelari</t>
  </si>
  <si>
    <t>McCulloch</t>
  </si>
  <si>
    <t>Rodney</t>
  </si>
  <si>
    <t>Rodney McCulloch</t>
  </si>
  <si>
    <t>McLoughlin</t>
  </si>
  <si>
    <t>Colin McLoughlin</t>
  </si>
  <si>
    <t>Merritt</t>
  </si>
  <si>
    <t>Brian Merritt</t>
  </si>
  <si>
    <t>Simon Norman</t>
  </si>
  <si>
    <t>Charles Panton</t>
  </si>
  <si>
    <t>Andrew Pengelly</t>
  </si>
  <si>
    <t>Simon Pritchard</t>
  </si>
  <si>
    <t>Steven</t>
  </si>
  <si>
    <t>Steven Ramek</t>
  </si>
  <si>
    <t>Chris Rawcliffe</t>
  </si>
  <si>
    <t>Ed Rowland</t>
  </si>
  <si>
    <t>Roger Russell</t>
  </si>
  <si>
    <t>Jonathan Seglow</t>
  </si>
  <si>
    <t>Andy Smith</t>
  </si>
  <si>
    <t>Iain Stevenson</t>
  </si>
  <si>
    <t>Michael Stone</t>
  </si>
  <si>
    <t>Steve Stopford</t>
  </si>
  <si>
    <t>Neil Sunderland</t>
  </si>
  <si>
    <t>Patrick</t>
  </si>
  <si>
    <t>Patrick Tiernan</t>
  </si>
  <si>
    <t>Fred Toerien</t>
  </si>
  <si>
    <t>Brian Vandervilt</t>
  </si>
  <si>
    <t>Samuel</t>
  </si>
  <si>
    <t>Samuel Vassal</t>
  </si>
  <si>
    <t>Malcolm</t>
  </si>
  <si>
    <t>Malcolm Watts</t>
  </si>
  <si>
    <t>Rosie</t>
  </si>
  <si>
    <t>Rosie Watts</t>
  </si>
  <si>
    <t>Whelan</t>
  </si>
  <si>
    <t>Anthony Whelan</t>
  </si>
  <si>
    <t>Christopher Wilson</t>
  </si>
  <si>
    <t>Jonathan Wilson</t>
  </si>
  <si>
    <t>Ben Woods</t>
  </si>
  <si>
    <t>Full Name</t>
  </si>
  <si>
    <t>Geoff Tookey</t>
  </si>
  <si>
    <t>Bate</t>
  </si>
  <si>
    <t>Josie</t>
  </si>
  <si>
    <t>Geoff</t>
  </si>
  <si>
    <t>Tookey</t>
  </si>
  <si>
    <t>Josie Bate</t>
  </si>
  <si>
    <t>Moustafa Fawzy</t>
  </si>
  <si>
    <t>Joseph Brewer</t>
  </si>
  <si>
    <t>Chris Hall</t>
  </si>
  <si>
    <t>Jenny Melbourne</t>
  </si>
  <si>
    <t>Jenny</t>
  </si>
  <si>
    <t>Nathan Sayers</t>
  </si>
  <si>
    <t>Sayers</t>
  </si>
  <si>
    <t>Nathan</t>
  </si>
  <si>
    <t>Khawaja Shahabuddin</t>
  </si>
  <si>
    <t>Shahabuddin</t>
  </si>
  <si>
    <t>Khawaja</t>
  </si>
  <si>
    <t>Hutchinson</t>
  </si>
  <si>
    <t>Savage</t>
  </si>
  <si>
    <t>Katherine Savage</t>
  </si>
  <si>
    <t>Richard Hook</t>
  </si>
  <si>
    <t>2016-2017</t>
  </si>
  <si>
    <t>2017/2018</t>
  </si>
  <si>
    <t>Dorking 10</t>
  </si>
  <si>
    <t>10 miles</t>
  </si>
  <si>
    <t>9am</t>
  </si>
  <si>
    <t>Claygate Country Five</t>
  </si>
  <si>
    <t>5 miles</t>
  </si>
  <si>
    <t>10:30am</t>
  </si>
  <si>
    <t>Richard Bate</t>
  </si>
  <si>
    <t>William</t>
  </si>
  <si>
    <t>William Bate</t>
  </si>
  <si>
    <t>Bennison</t>
  </si>
  <si>
    <t>Angus</t>
  </si>
  <si>
    <t>Angus Bennison</t>
  </si>
  <si>
    <t>Chambers</t>
  </si>
  <si>
    <t>Tim</t>
  </si>
  <si>
    <t>Tim Chambers</t>
  </si>
  <si>
    <t>Constable</t>
  </si>
  <si>
    <t>Adam</t>
  </si>
  <si>
    <t>Adam Constable</t>
  </si>
  <si>
    <t>Diamond</t>
  </si>
  <si>
    <t>Jack</t>
  </si>
  <si>
    <t>Jack Diamond</t>
  </si>
  <si>
    <t>Eaton</t>
  </si>
  <si>
    <t>James</t>
  </si>
  <si>
    <t xml:space="preserve">James Eaton </t>
  </si>
  <si>
    <t>Fagan</t>
  </si>
  <si>
    <t>Paul Fagan</t>
  </si>
  <si>
    <t>Francis</t>
  </si>
  <si>
    <t>Edward Francis</t>
  </si>
  <si>
    <t>Andrew Gilmore</t>
  </si>
  <si>
    <t>Gossington</t>
  </si>
  <si>
    <t>Peter Gossington</t>
  </si>
  <si>
    <t xml:space="preserve">Harding </t>
  </si>
  <si>
    <t>Hart</t>
  </si>
  <si>
    <t>Phillip</t>
  </si>
  <si>
    <t>Phillip Hart</t>
  </si>
  <si>
    <t>Holford</t>
  </si>
  <si>
    <t>Alan Holford</t>
  </si>
  <si>
    <t>Hook</t>
  </si>
  <si>
    <t>Ciaran</t>
  </si>
  <si>
    <t>Ciaran Howard</t>
  </si>
  <si>
    <t>Jones</t>
  </si>
  <si>
    <t>Howell</t>
  </si>
  <si>
    <t>Howell Jones</t>
  </si>
  <si>
    <t>Lenihan</t>
  </si>
  <si>
    <t>Dean Lenihan</t>
  </si>
  <si>
    <t>La Frenais</t>
  </si>
  <si>
    <t>Mark La Frenais</t>
  </si>
  <si>
    <t xml:space="preserve">Llewellyn </t>
  </si>
  <si>
    <t>Maisey</t>
  </si>
  <si>
    <t>Graeme</t>
  </si>
  <si>
    <t>McMillan</t>
  </si>
  <si>
    <t>Ian McMillan</t>
  </si>
  <si>
    <t>Nicholls</t>
  </si>
  <si>
    <t>Steve Nicholls</t>
  </si>
  <si>
    <t>Partner</t>
  </si>
  <si>
    <t>Graham Partner</t>
  </si>
  <si>
    <t>Ronaldson</t>
  </si>
  <si>
    <t>Mark Ronaldson</t>
  </si>
  <si>
    <t>Shepherd</t>
  </si>
  <si>
    <t>David Shepherd</t>
  </si>
  <si>
    <t xml:space="preserve">Michael Street </t>
  </si>
  <si>
    <t>Tomes</t>
  </si>
  <si>
    <t>Richard Tomes</t>
  </si>
  <si>
    <t>Peter &amp; Alice Tozer</t>
  </si>
  <si>
    <t>Vanegas Piedrahita</t>
  </si>
  <si>
    <t>Jonattan</t>
  </si>
  <si>
    <t>Jonattan Vanegas Piedrahita</t>
  </si>
  <si>
    <t>Vaughan</t>
  </si>
  <si>
    <t>Matthew Vaughan</t>
  </si>
  <si>
    <t xml:space="preserve">Weight </t>
  </si>
  <si>
    <t>Christopher Hutchinson</t>
  </si>
  <si>
    <t>Richard Vassall</t>
  </si>
  <si>
    <t>Adams</t>
  </si>
  <si>
    <t>Virginia</t>
  </si>
  <si>
    <t>Virginia Adams</t>
  </si>
  <si>
    <t>Agostin</t>
  </si>
  <si>
    <t>Monika</t>
  </si>
  <si>
    <t>Monika Agostin</t>
  </si>
  <si>
    <t>Allen</t>
  </si>
  <si>
    <t>Samantha</t>
  </si>
  <si>
    <t>Samantha Allen</t>
  </si>
  <si>
    <t xml:space="preserve">Baldwin </t>
  </si>
  <si>
    <t>Ballard</t>
  </si>
  <si>
    <t>Amy Ballard</t>
  </si>
  <si>
    <t>Jo Ballard</t>
  </si>
  <si>
    <t>Emma Bate</t>
  </si>
  <si>
    <t>Rachael</t>
  </si>
  <si>
    <t>Rachael Bennett</t>
  </si>
  <si>
    <t>Browning</t>
  </si>
  <si>
    <t>Francesca</t>
  </si>
  <si>
    <t>Francesca Browning</t>
  </si>
  <si>
    <t>Burt</t>
  </si>
  <si>
    <t>Gemma</t>
  </si>
  <si>
    <t>Gemma Burt</t>
  </si>
  <si>
    <t>Cocklin</t>
  </si>
  <si>
    <t>Michelle</t>
  </si>
  <si>
    <t>Michelle Cocklin</t>
  </si>
  <si>
    <t>Frederica</t>
  </si>
  <si>
    <t>Frederica Constable</t>
  </si>
  <si>
    <t>Claire</t>
  </si>
  <si>
    <t>Clair Cook</t>
  </si>
  <si>
    <t>Cullum</t>
  </si>
  <si>
    <t>Ami</t>
  </si>
  <si>
    <t>Ami Cullum</t>
  </si>
  <si>
    <t>Carrasco</t>
  </si>
  <si>
    <t>Alba</t>
  </si>
  <si>
    <t>Alba Carrasco</t>
  </si>
  <si>
    <t>Currie</t>
  </si>
  <si>
    <t>Leah</t>
  </si>
  <si>
    <t>Leah Currie</t>
  </si>
  <si>
    <t>Cusens</t>
  </si>
  <si>
    <t>Becky Cusens</t>
  </si>
  <si>
    <t>Davison - Moy-Thomas</t>
  </si>
  <si>
    <t>Duffin</t>
  </si>
  <si>
    <t>Lisa</t>
  </si>
  <si>
    <t>Lisa Duffin</t>
  </si>
  <si>
    <t>Edwards</t>
  </si>
  <si>
    <t>Kristen</t>
  </si>
  <si>
    <t>Kristen Edwards</t>
  </si>
  <si>
    <t>Fletcher</t>
  </si>
  <si>
    <t xml:space="preserve">Karen </t>
  </si>
  <si>
    <t>Karen Fletcher</t>
  </si>
  <si>
    <t>Goodman</t>
  </si>
  <si>
    <t>Annie Goodman</t>
  </si>
  <si>
    <t>Goodreid</t>
  </si>
  <si>
    <t>Stacie</t>
  </si>
  <si>
    <t>Stacie Goodreid</t>
  </si>
  <si>
    <t>Debbie Gossington</t>
  </si>
  <si>
    <t>Gostling</t>
  </si>
  <si>
    <t>Gill</t>
  </si>
  <si>
    <t>Gill Gostling</t>
  </si>
  <si>
    <t>Griffiths</t>
  </si>
  <si>
    <t>Joanne</t>
  </si>
  <si>
    <t>Joanne Griffiths</t>
  </si>
  <si>
    <t>Haddon</t>
  </si>
  <si>
    <t>Anne-Marie</t>
  </si>
  <si>
    <t>Anne-Marie Haddon</t>
  </si>
  <si>
    <t>Helen</t>
  </si>
  <si>
    <t>Helen Hardy</t>
  </si>
  <si>
    <t>Harvey</t>
  </si>
  <si>
    <t>Stephanie</t>
  </si>
  <si>
    <t>Stephanie Harvey</t>
  </si>
  <si>
    <t>Francesca Henry</t>
  </si>
  <si>
    <t>Hicks</t>
  </si>
  <si>
    <t>Zara</t>
  </si>
  <si>
    <t>Zara Hicks</t>
  </si>
  <si>
    <t>Hoath</t>
  </si>
  <si>
    <t>Amanda</t>
  </si>
  <si>
    <t>Manda Hoath</t>
  </si>
  <si>
    <t>Hodgson</t>
  </si>
  <si>
    <t>Clare Hodgson</t>
  </si>
  <si>
    <t>Laura Holford</t>
  </si>
  <si>
    <t>Hopkins</t>
  </si>
  <si>
    <t>Alison</t>
  </si>
  <si>
    <t>Alison Hopkins</t>
  </si>
  <si>
    <t>Hunter</t>
  </si>
  <si>
    <t>Sharon</t>
  </si>
  <si>
    <t>Sharon Hunter</t>
  </si>
  <si>
    <t>Debbie John</t>
  </si>
  <si>
    <t>Annabel</t>
  </si>
  <si>
    <t>Annabel Jones</t>
  </si>
  <si>
    <t>Rike</t>
  </si>
  <si>
    <t>Rike Jones</t>
  </si>
  <si>
    <t>Kimura</t>
  </si>
  <si>
    <t>Diana</t>
  </si>
  <si>
    <t>Diana Kimura</t>
  </si>
  <si>
    <t>Lazell</t>
  </si>
  <si>
    <t>Louise Lazell</t>
  </si>
  <si>
    <t>Le Voir</t>
  </si>
  <si>
    <t>Clare Le Voir</t>
  </si>
  <si>
    <t>Loekito</t>
  </si>
  <si>
    <t>Vicky Loekito</t>
  </si>
  <si>
    <t>Love</t>
  </si>
  <si>
    <t xml:space="preserve">Becky </t>
  </si>
  <si>
    <t>Becky Love</t>
  </si>
  <si>
    <t>Michels</t>
  </si>
  <si>
    <t>Diane</t>
  </si>
  <si>
    <t>Diane Michels</t>
  </si>
  <si>
    <t>Milkowska</t>
  </si>
  <si>
    <t>Sylwia</t>
  </si>
  <si>
    <t>Sylwia Milkowska</t>
  </si>
  <si>
    <t>Mills</t>
  </si>
  <si>
    <t>Heather</t>
  </si>
  <si>
    <t>Morris</t>
  </si>
  <si>
    <t>Jackie</t>
  </si>
  <si>
    <t>Jackie Morris</t>
  </si>
  <si>
    <t>Patel</t>
  </si>
  <si>
    <t>Kina</t>
  </si>
  <si>
    <t>Kina Patel</t>
  </si>
  <si>
    <t>Peacock</t>
  </si>
  <si>
    <t>Helen Peacock</t>
  </si>
  <si>
    <t>Natalie Perry</t>
  </si>
  <si>
    <t>Hannah Ramek</t>
  </si>
  <si>
    <t>Emma Reardon</t>
  </si>
  <si>
    <t>Romberg</t>
  </si>
  <si>
    <t>Nicola Romberg</t>
  </si>
  <si>
    <t>Nicola Ronaldson</t>
  </si>
  <si>
    <t>Josie Shepherd</t>
  </si>
  <si>
    <t>Shortland</t>
  </si>
  <si>
    <t>Julie Shortland</t>
  </si>
  <si>
    <t>Carol Smith</t>
  </si>
  <si>
    <t>Sarah Thomas</t>
  </si>
  <si>
    <t>AliceTozer</t>
  </si>
  <si>
    <t>Trigg</t>
  </si>
  <si>
    <t>Victoria Trigg</t>
  </si>
  <si>
    <t>Turner</t>
  </si>
  <si>
    <t>Amy Louise</t>
  </si>
  <si>
    <t>Amy-Louise Turner</t>
  </si>
  <si>
    <t>Van Schalkwyk</t>
  </si>
  <si>
    <t>Deon</t>
  </si>
  <si>
    <t>Deon Van Schalkwyk</t>
  </si>
  <si>
    <t>Waller</t>
  </si>
  <si>
    <t>Teresa</t>
  </si>
  <si>
    <t>Teresa Waller</t>
  </si>
  <si>
    <t>Ward</t>
  </si>
  <si>
    <t>Samantha Ward</t>
  </si>
  <si>
    <t>Waterman</t>
  </si>
  <si>
    <t>Jane Waterman</t>
  </si>
  <si>
    <t>Watson</t>
  </si>
  <si>
    <t>Charlotte Watson</t>
  </si>
  <si>
    <t>Weir</t>
  </si>
  <si>
    <t>Linley</t>
  </si>
  <si>
    <t>Linley Weir</t>
  </si>
  <si>
    <t>Whitfield</t>
  </si>
  <si>
    <t>Asa</t>
  </si>
  <si>
    <t>Asa Whitfield</t>
  </si>
  <si>
    <t>Sarah Whiteman</t>
  </si>
  <si>
    <t>1500 m</t>
  </si>
  <si>
    <t>Mile</t>
  </si>
  <si>
    <t>2000</t>
  </si>
  <si>
    <t>2 Mile</t>
  </si>
  <si>
    <t>4000</t>
  </si>
  <si>
    <t>3 Mile</t>
  </si>
  <si>
    <t>5000</t>
  </si>
  <si>
    <t>5 Mile</t>
  </si>
  <si>
    <t>10000</t>
  </si>
  <si>
    <t>OC sec</t>
  </si>
  <si>
    <t>OC</t>
  </si>
  <si>
    <t>03:25.80</t>
  </si>
  <si>
    <t>03:42.60</t>
  </si>
  <si>
    <t>04:43.20</t>
  </si>
  <si>
    <t>07:20.00</t>
  </si>
  <si>
    <t>07:54.60</t>
  </si>
  <si>
    <t>09:58.00</t>
  </si>
  <si>
    <t>12:10.00</t>
  </si>
  <si>
    <t>12:37.00</t>
  </si>
  <si>
    <t>15:19.00</t>
  </si>
  <si>
    <t>20:47.00</t>
  </si>
  <si>
    <t>20:55.00</t>
  </si>
  <si>
    <t>26:20.00</t>
  </si>
  <si>
    <t>5 km</t>
  </si>
  <si>
    <t>6 km</t>
  </si>
  <si>
    <t>4 Mile</t>
  </si>
  <si>
    <t>8 km</t>
  </si>
  <si>
    <t>10 km</t>
  </si>
  <si>
    <t>12 km</t>
  </si>
  <si>
    <t>15 km</t>
  </si>
  <si>
    <t>10 Mile</t>
  </si>
  <si>
    <t>20 km</t>
  </si>
  <si>
    <t>H. Mar</t>
  </si>
  <si>
    <t>25 km</t>
  </si>
  <si>
    <t>30 km</t>
  </si>
  <si>
    <t>Marathon</t>
  </si>
  <si>
    <t>50 km</t>
  </si>
  <si>
    <t>50 Mile</t>
  </si>
  <si>
    <t>100 km</t>
  </si>
  <si>
    <t>150 km</t>
  </si>
  <si>
    <t>100 Mile</t>
  </si>
  <si>
    <t>200 km</t>
  </si>
  <si>
    <t>C</t>
  </si>
  <si>
    <t>TRACK</t>
  </si>
  <si>
    <t>03:52.47</t>
  </si>
  <si>
    <t>08:21.42</t>
  </si>
  <si>
    <t>11:23.00</t>
  </si>
  <si>
    <t>13:53.00</t>
  </si>
  <si>
    <t>17:31.00</t>
  </si>
  <si>
    <t>18:52.00</t>
  </si>
  <si>
    <t>23:45.00</t>
  </si>
  <si>
    <t>23:55.00</t>
  </si>
  <si>
    <t>30:01.09</t>
  </si>
  <si>
    <t>5 MIle</t>
  </si>
  <si>
    <t>04:12.60</t>
  </si>
  <si>
    <t>05:22.50</t>
  </si>
  <si>
    <t>09:02.50</t>
  </si>
  <si>
    <t>14:25.68</t>
  </si>
  <si>
    <t>* All Masters standards/factors are as approved by the WMA Vice President - Non Stadia, WMA President, and USATF  MLDR Committee</t>
  </si>
  <si>
    <t>Compiled by Alan Jones, 3717 Wildwood Drive, Endwell, NY 13760, 607-786-5866</t>
  </si>
  <si>
    <t>AlanLJones@stny.rr.com, http://runscore.com/Alan/AgeGrade.html</t>
  </si>
  <si>
    <t>With lots of help from Rex Harvey</t>
  </si>
  <si>
    <t>January 2015</t>
  </si>
  <si>
    <t>Female Road Age Standards in Seconds WMA and USATF, 2015</t>
  </si>
  <si>
    <t>Male Road Age Standards in Seconds WMA and USATF, 2015</t>
  </si>
  <si>
    <t>http://dmvac.org.uk/dorking-10/</t>
  </si>
  <si>
    <t>https://register.primoevents.com/ps/event/ClaygateCountry5</t>
  </si>
  <si>
    <t>http://www.jellyfish.co.uk/runreigate/</t>
  </si>
  <si>
    <t>https://oxtedrunners.org.uk/titsey-trail-10k/</t>
  </si>
  <si>
    <t>https://surreyleague.org/</t>
  </si>
  <si>
    <t>http://www.secondsunday5.com/</t>
  </si>
  <si>
    <t>http://www.energizedsports.com/events.html</t>
  </si>
  <si>
    <t>http://aat-events.com/race/hogs-back-road-race/</t>
  </si>
  <si>
    <t>Club Mile</t>
  </si>
  <si>
    <t>Reigate Half</t>
  </si>
  <si>
    <t>Titsey Trail</t>
  </si>
  <si>
    <t>Cross Country Race 1</t>
  </si>
  <si>
    <t>Second Sunday Five</t>
  </si>
  <si>
    <t>Kingston 10k</t>
  </si>
  <si>
    <t>Hogs Back</t>
  </si>
  <si>
    <t>1 mile</t>
  </si>
  <si>
    <t>13.1 miles</t>
  </si>
  <si>
    <t>11.7 km</t>
  </si>
  <si>
    <t>9:15am</t>
  </si>
  <si>
    <t>7:30pm</t>
  </si>
  <si>
    <t>TBC</t>
  </si>
  <si>
    <t>9:30am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</si>
</sst>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9]dd\ mmmm\ yyyy"/>
    <numFmt numFmtId="165" formatCode="[$-F800]dddd\,\ mmmm\ dd\,\ yyyy"/>
    <numFmt numFmtId="166" formatCode="dd/mm/yy;@"/>
    <numFmt numFmtId="167" formatCode="0.0"/>
    <numFmt numFmtId="168" formatCode="[$-809]dd\ mmmm\ yyyy;@"/>
    <numFmt numFmtId="169" formatCode="h:mm:ss;@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Times"/>
      <family val="1"/>
    </font>
    <font>
      <b/>
      <sz val="10"/>
      <name val="Arial"/>
      <family val="2"/>
    </font>
    <font>
      <b/>
      <sz val="12"/>
      <name val="Times"/>
      <family val="1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52"/>
      <name val="Arial"/>
      <family val="2"/>
    </font>
    <font>
      <sz val="12"/>
      <color indexed="52"/>
      <name val="Times"/>
      <family val="1"/>
    </font>
    <font>
      <b/>
      <sz val="10"/>
      <color indexed="5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3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 style="medium">
        <color indexed="8"/>
      </top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</borders>
  <cellStyleXfs count="41">
    <xf numFmtId="0" fontId="0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6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14" fontId="0" fillId="0" borderId="0" xfId="0" applyNumberFormat="1"/>
    <xf numFmtId="165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textRotation="45" wrapText="1"/>
    </xf>
    <xf numFmtId="49" fontId="0" fillId="0" borderId="0" xfId="0" applyNumberFormat="1"/>
    <xf numFmtId="0" fontId="3" fillId="0" borderId="3" xfId="0" applyFont="1" applyBorder="1" applyAlignment="1">
      <alignment wrapText="1"/>
    </xf>
    <xf numFmtId="0" fontId="5" fillId="0" borderId="0" xfId="0" applyFont="1"/>
    <xf numFmtId="166" fontId="2" fillId="0" borderId="2" xfId="0" applyNumberFormat="1" applyFont="1" applyBorder="1" applyAlignment="1">
      <alignment textRotation="45"/>
    </xf>
    <xf numFmtId="0" fontId="3" fillId="0" borderId="8" xfId="0" applyFont="1" applyBorder="1" applyAlignment="1">
      <alignment wrapText="1"/>
    </xf>
    <xf numFmtId="0" fontId="7" fillId="0" borderId="0" xfId="0" applyFont="1"/>
    <xf numFmtId="0" fontId="8" fillId="0" borderId="0" xfId="0" applyFont="1" applyFill="1" applyBorder="1" applyAlignment="1">
      <alignment horizontal="center"/>
    </xf>
    <xf numFmtId="2" fontId="0" fillId="0" borderId="0" xfId="0" applyNumberFormat="1"/>
    <xf numFmtId="0" fontId="9" fillId="0" borderId="0" xfId="0" applyFont="1"/>
    <xf numFmtId="0" fontId="10" fillId="0" borderId="0" xfId="0" applyFont="1" applyFill="1" applyBorder="1" applyAlignment="1">
      <alignment horizontal="center"/>
    </xf>
    <xf numFmtId="165" fontId="11" fillId="0" borderId="0" xfId="0" applyNumberFormat="1" applyFont="1" applyAlignment="1">
      <alignment horizontal="left"/>
    </xf>
    <xf numFmtId="0" fontId="2" fillId="0" borderId="7" xfId="0" applyFont="1" applyBorder="1" applyAlignment="1">
      <alignment horizontal="center"/>
    </xf>
    <xf numFmtId="49" fontId="13" fillId="0" borderId="9" xfId="0" applyNumberFormat="1" applyFont="1" applyBorder="1"/>
    <xf numFmtId="0" fontId="15" fillId="0" borderId="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Fill="1" applyBorder="1" applyAlignment="1">
      <alignment horizontal="center"/>
    </xf>
    <xf numFmtId="2" fontId="18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167" fontId="0" fillId="0" borderId="0" xfId="0" applyNumberFormat="1" applyFill="1"/>
    <xf numFmtId="0" fontId="0" fillId="0" borderId="0" xfId="0" applyFill="1" applyAlignment="1">
      <alignment horizontal="center"/>
    </xf>
    <xf numFmtId="0" fontId="5" fillId="0" borderId="0" xfId="0" applyFont="1" applyFill="1"/>
    <xf numFmtId="0" fontId="17" fillId="0" borderId="0" xfId="0" applyFont="1" applyFill="1"/>
    <xf numFmtId="0" fontId="3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textRotation="45" wrapText="1"/>
    </xf>
    <xf numFmtId="166" fontId="2" fillId="0" borderId="2" xfId="0" applyNumberFormat="1" applyFont="1" applyFill="1" applyBorder="1" applyAlignment="1">
      <alignment textRotation="45"/>
    </xf>
    <xf numFmtId="0" fontId="0" fillId="0" borderId="2" xfId="0" applyFill="1" applyBorder="1"/>
    <xf numFmtId="0" fontId="6" fillId="0" borderId="3" xfId="0" applyFont="1" applyFill="1" applyBorder="1"/>
    <xf numFmtId="0" fontId="3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4" fillId="0" borderId="3" xfId="0" applyFont="1" applyBorder="1"/>
    <xf numFmtId="0" fontId="4" fillId="0" borderId="0" xfId="0" applyFont="1" applyFill="1"/>
    <xf numFmtId="0" fontId="4" fillId="0" borderId="11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ont="1" applyFill="1"/>
    <xf numFmtId="0" fontId="13" fillId="2" borderId="13" xfId="0" applyFont="1" applyFill="1" applyBorder="1"/>
    <xf numFmtId="10" fontId="0" fillId="2" borderId="14" xfId="5" applyNumberFormat="1" applyFont="1" applyFill="1" applyBorder="1"/>
    <xf numFmtId="0" fontId="2" fillId="2" borderId="15" xfId="0" applyFont="1" applyFill="1" applyBorder="1" applyAlignment="1">
      <alignment horizontal="center"/>
    </xf>
    <xf numFmtId="0" fontId="13" fillId="2" borderId="8" xfId="0" applyFont="1" applyFill="1" applyBorder="1"/>
    <xf numFmtId="10" fontId="0" fillId="2" borderId="12" xfId="5" applyNumberFormat="1" applyFont="1" applyFill="1" applyBorder="1"/>
    <xf numFmtId="0" fontId="2" fillId="2" borderId="10" xfId="0" applyFont="1" applyFill="1" applyBorder="1" applyAlignment="1">
      <alignment horizontal="center"/>
    </xf>
    <xf numFmtId="46" fontId="0" fillId="2" borderId="14" xfId="0" applyNumberFormat="1" applyFill="1" applyBorder="1"/>
    <xf numFmtId="0" fontId="2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1" fillId="0" borderId="0" xfId="0" applyFont="1"/>
    <xf numFmtId="165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165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/>
    <xf numFmtId="0" fontId="32" fillId="0" borderId="0" xfId="0" applyFont="1" applyAlignment="1">
      <alignment horizontal="center" vertical="center"/>
    </xf>
    <xf numFmtId="0" fontId="21" fillId="0" borderId="3" xfId="0" applyFont="1" applyBorder="1"/>
    <xf numFmtId="0" fontId="29" fillId="0" borderId="0" xfId="1"/>
    <xf numFmtId="0" fontId="13" fillId="2" borderId="7" xfId="0" applyFont="1" applyFill="1" applyBorder="1"/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0" fillId="0" borderId="0" xfId="2" applyAlignment="1" applyProtection="1"/>
    <xf numFmtId="0" fontId="30" fillId="0" borderId="0" xfId="2" applyAlignment="1" applyProtection="1">
      <alignment horizontal="left" vertical="center"/>
    </xf>
    <xf numFmtId="165" fontId="12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11" xfId="0" applyFont="1" applyBorder="1"/>
    <xf numFmtId="49" fontId="13" fillId="0" borderId="11" xfId="0" applyNumberFormat="1" applyFont="1" applyBorder="1"/>
    <xf numFmtId="46" fontId="21" fillId="0" borderId="5" xfId="4" applyNumberFormat="1" applyFont="1" applyBorder="1"/>
    <xf numFmtId="0" fontId="14" fillId="0" borderId="11" xfId="0" applyFont="1" applyBorder="1" applyAlignment="1">
      <alignment horizontal="right"/>
    </xf>
    <xf numFmtId="10" fontId="13" fillId="0" borderId="11" xfId="5" applyNumberFormat="1" applyFont="1" applyBorder="1"/>
    <xf numFmtId="0" fontId="15" fillId="0" borderId="11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0" fontId="13" fillId="0" borderId="9" xfId="5" applyNumberFormat="1" applyFont="1" applyBorder="1" applyAlignment="1">
      <alignment horizontal="center"/>
    </xf>
    <xf numFmtId="46" fontId="21" fillId="0" borderId="17" xfId="4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46" fontId="0" fillId="2" borderId="14" xfId="0" applyNumberFormat="1" applyFill="1" applyBorder="1" applyAlignment="1">
      <alignment horizontal="center"/>
    </xf>
    <xf numFmtId="10" fontId="0" fillId="2" borderId="12" xfId="5" applyNumberFormat="1" applyFont="1" applyFill="1" applyBorder="1" applyAlignment="1">
      <alignment horizontal="center"/>
    </xf>
    <xf numFmtId="10" fontId="0" fillId="2" borderId="14" xfId="5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9" fillId="0" borderId="0" xfId="1" applyAlignment="1">
      <alignment vertical="center"/>
    </xf>
    <xf numFmtId="0" fontId="2" fillId="3" borderId="0" xfId="0" applyFont="1" applyFill="1"/>
    <xf numFmtId="0" fontId="0" fillId="3" borderId="0" xfId="0" applyFill="1"/>
    <xf numFmtId="49" fontId="0" fillId="3" borderId="0" xfId="0" applyNumberFormat="1" applyFill="1"/>
    <xf numFmtId="14" fontId="0" fillId="3" borderId="0" xfId="0" applyNumberFormat="1" applyFill="1"/>
    <xf numFmtId="0" fontId="31" fillId="0" borderId="0" xfId="0" applyFont="1" applyFill="1" applyAlignment="1">
      <alignment vertical="center" wrapText="1"/>
    </xf>
    <xf numFmtId="0" fontId="0" fillId="4" borderId="0" xfId="0" applyFill="1"/>
    <xf numFmtId="0" fontId="4" fillId="0" borderId="11" xfId="0" applyFont="1" applyFill="1" applyBorder="1"/>
    <xf numFmtId="14" fontId="1" fillId="0" borderId="0" xfId="0" applyNumberFormat="1" applyFont="1" applyFill="1" applyBorder="1" applyAlignment="1"/>
    <xf numFmtId="14" fontId="0" fillId="0" borderId="0" xfId="0" applyNumberFormat="1" applyFill="1"/>
    <xf numFmtId="0" fontId="1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9" fillId="0" borderId="0" xfId="1" applyAlignment="1" applyProtection="1">
      <alignment horizontal="left" vertical="center"/>
    </xf>
    <xf numFmtId="166" fontId="13" fillId="0" borderId="9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1" fillId="0" borderId="0" xfId="25" quotePrefix="1" applyNumberFormat="1" applyFont="1" applyFill="1" applyBorder="1"/>
    <xf numFmtId="14" fontId="1" fillId="0" borderId="0" xfId="25" applyNumberFormat="1" applyFont="1" applyFill="1" applyBorder="1" applyAlignment="1">
      <alignment horizontal="center"/>
    </xf>
    <xf numFmtId="0" fontId="39" fillId="0" borderId="0" xfId="26" applyNumberFormat="1" applyFont="1" applyFill="1" applyBorder="1"/>
    <xf numFmtId="49" fontId="0" fillId="0" borderId="0" xfId="0" applyNumberFormat="1" applyFill="1"/>
    <xf numFmtId="0" fontId="34" fillId="0" borderId="0" xfId="0" applyFont="1" applyFill="1"/>
    <xf numFmtId="14" fontId="23" fillId="0" borderId="0" xfId="0" applyNumberFormat="1" applyFont="1" applyFill="1"/>
    <xf numFmtId="46" fontId="0" fillId="2" borderId="12" xfId="0" applyNumberFormat="1" applyFill="1" applyBorder="1" applyAlignment="1">
      <alignment horizontal="center"/>
    </xf>
    <xf numFmtId="46" fontId="0" fillId="2" borderId="12" xfId="0" applyNumberFormat="1" applyFill="1" applyBorder="1"/>
    <xf numFmtId="0" fontId="4" fillId="2" borderId="4" xfId="0" applyFont="1" applyFill="1" applyBorder="1" applyAlignment="1">
      <alignment horizontal="center"/>
    </xf>
    <xf numFmtId="0" fontId="31" fillId="0" borderId="0" xfId="0" quotePrefix="1" applyFont="1" applyAlignment="1">
      <alignment vertical="center"/>
    </xf>
    <xf numFmtId="21" fontId="21" fillId="0" borderId="17" xfId="4" applyNumberFormat="1" applyFont="1" applyBorder="1" applyAlignment="1">
      <alignment horizontal="center"/>
    </xf>
    <xf numFmtId="168" fontId="31" fillId="0" borderId="0" xfId="0" applyNumberFormat="1" applyFont="1" applyAlignment="1">
      <alignment horizontal="left" vertical="center"/>
    </xf>
    <xf numFmtId="0" fontId="1" fillId="0" borderId="0" xfId="0" applyFont="1" applyFill="1"/>
    <xf numFmtId="0" fontId="31" fillId="0" borderId="0" xfId="0" applyFont="1" applyAlignment="1">
      <alignment horizontal="center"/>
    </xf>
    <xf numFmtId="0" fontId="26" fillId="0" borderId="0" xfId="0" applyFont="1" applyFill="1"/>
    <xf numFmtId="0" fontId="27" fillId="0" borderId="0" xfId="0" applyFont="1" applyFill="1"/>
    <xf numFmtId="49" fontId="27" fillId="0" borderId="0" xfId="0" applyNumberFormat="1" applyFont="1" applyFill="1"/>
    <xf numFmtId="0" fontId="24" fillId="0" borderId="0" xfId="0" applyFont="1" applyFill="1"/>
    <xf numFmtId="14" fontId="1" fillId="0" borderId="19" xfId="0" applyNumberFormat="1" applyFont="1" applyFill="1" applyBorder="1" applyAlignment="1"/>
    <xf numFmtId="0" fontId="1" fillId="0" borderId="0" xfId="25" applyNumberFormat="1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/>
    <xf numFmtId="49" fontId="1" fillId="0" borderId="0" xfId="0" applyNumberFormat="1" applyFont="1" applyFill="1"/>
    <xf numFmtId="21" fontId="2" fillId="0" borderId="0" xfId="0" applyNumberFormat="1" applyFont="1"/>
    <xf numFmtId="0" fontId="40" fillId="0" borderId="0" xfId="0" applyFont="1"/>
    <xf numFmtId="0" fontId="40" fillId="0" borderId="0" xfId="0" applyFont="1" applyAlignment="1">
      <alignment horizontal="center"/>
    </xf>
    <xf numFmtId="49" fontId="13" fillId="0" borderId="3" xfId="0" applyNumberFormat="1" applyFont="1" applyBorder="1"/>
    <xf numFmtId="46" fontId="21" fillId="0" borderId="1" xfId="4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6" fontId="21" fillId="0" borderId="5" xfId="4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1" fontId="21" fillId="0" borderId="0" xfId="0" applyNumberFormat="1" applyFont="1" applyAlignment="1">
      <alignment horizontal="center"/>
    </xf>
    <xf numFmtId="0" fontId="41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2" fillId="0" borderId="0" xfId="0" applyFont="1"/>
    <xf numFmtId="2" fontId="0" fillId="4" borderId="0" xfId="0" applyNumberFormat="1" applyFill="1"/>
    <xf numFmtId="14" fontId="1" fillId="0" borderId="0" xfId="25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0" fontId="7" fillId="0" borderId="0" xfId="0" applyNumberFormat="1" applyFont="1" applyAlignment="1">
      <alignment horizontal="left"/>
    </xf>
    <xf numFmtId="0" fontId="13" fillId="0" borderId="0" xfId="0" applyNumberFormat="1" applyFont="1" applyAlignment="1"/>
    <xf numFmtId="0" fontId="1" fillId="2" borderId="20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2" fontId="1" fillId="0" borderId="23" xfId="0" applyNumberFormat="1" applyFont="1" applyBorder="1" applyAlignment="1">
      <alignment horizontal="center"/>
    </xf>
    <xf numFmtId="21" fontId="1" fillId="0" borderId="23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2" fontId="1" fillId="5" borderId="21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/>
    <xf numFmtId="2" fontId="1" fillId="0" borderId="23" xfId="0" applyNumberFormat="1" applyFont="1" applyFill="1" applyBorder="1" applyAlignment="1">
      <alignment horizontal="center"/>
    </xf>
    <xf numFmtId="0" fontId="1" fillId="5" borderId="22" xfId="0" applyNumberFormat="1" applyFont="1" applyFill="1" applyBorder="1" applyAlignment="1">
      <alignment horizontal="center"/>
    </xf>
    <xf numFmtId="2" fontId="1" fillId="5" borderId="23" xfId="0" applyNumberFormat="1" applyFont="1" applyFill="1" applyBorder="1" applyAlignment="1">
      <alignment horizontal="center"/>
    </xf>
    <xf numFmtId="0" fontId="21" fillId="0" borderId="24" xfId="0" applyNumberFormat="1" applyFont="1" applyBorder="1" applyAlignment="1"/>
    <xf numFmtId="1" fontId="1" fillId="0" borderId="23" xfId="0" applyNumberFormat="1" applyFont="1" applyBorder="1" applyAlignment="1">
      <alignment horizontal="center"/>
    </xf>
    <xf numFmtId="169" fontId="1" fillId="0" borderId="23" xfId="0" applyNumberFormat="1" applyFont="1" applyBorder="1" applyAlignment="1">
      <alignment horizontal="center"/>
    </xf>
    <xf numFmtId="1" fontId="1" fillId="5" borderId="21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" fontId="1" fillId="5" borderId="23" xfId="0" applyNumberFormat="1" applyFont="1" applyFill="1" applyBorder="1" applyAlignment="1">
      <alignment horizontal="center"/>
    </xf>
    <xf numFmtId="0" fontId="1" fillId="5" borderId="23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/>
    <xf numFmtId="0" fontId="21" fillId="0" borderId="0" xfId="0" applyNumberFormat="1" applyFont="1" applyBorder="1" applyAlignment="1"/>
    <xf numFmtId="0" fontId="21" fillId="0" borderId="0" xfId="0" applyNumberFormat="1" applyFont="1" applyAlignment="1"/>
    <xf numFmtId="15" fontId="21" fillId="0" borderId="0" xfId="0" applyNumberFormat="1" applyFont="1" applyAlignment="1"/>
    <xf numFmtId="17" fontId="43" fillId="0" borderId="0" xfId="0" quotePrefix="1" applyNumberFormat="1" applyFont="1"/>
    <xf numFmtId="0" fontId="0" fillId="0" borderId="1" xfId="0" applyBorder="1"/>
    <xf numFmtId="0" fontId="0" fillId="0" borderId="26" xfId="0" applyBorder="1"/>
    <xf numFmtId="0" fontId="1" fillId="2" borderId="29" xfId="0" applyNumberFormat="1" applyFont="1" applyFill="1" applyBorder="1" applyAlignment="1">
      <alignment horizontal="center"/>
    </xf>
    <xf numFmtId="0" fontId="1" fillId="2" borderId="30" xfId="0" applyNumberFormat="1" applyFont="1" applyFill="1" applyBorder="1" applyAlignment="1">
      <alignment horizontal="center"/>
    </xf>
    <xf numFmtId="0" fontId="13" fillId="0" borderId="13" xfId="0" applyNumberFormat="1" applyFont="1" applyBorder="1"/>
    <xf numFmtId="0" fontId="0" fillId="0" borderId="0" xfId="0" applyBorder="1"/>
    <xf numFmtId="0" fontId="0" fillId="0" borderId="15" xfId="0" applyBorder="1"/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21" fontId="1" fillId="0" borderId="31" xfId="0" applyNumberFormat="1" applyFont="1" applyBorder="1" applyAlignment="1">
      <alignment horizontal="center"/>
    </xf>
    <xf numFmtId="21" fontId="1" fillId="0" borderId="32" xfId="0" applyNumberFormat="1" applyFont="1" applyBorder="1" applyAlignment="1">
      <alignment horizontal="center"/>
    </xf>
    <xf numFmtId="1" fontId="1" fillId="5" borderId="29" xfId="0" applyNumberFormat="1" applyFont="1" applyFill="1" applyBorder="1" applyAlignment="1">
      <alignment horizontal="center"/>
    </xf>
    <xf numFmtId="1" fontId="1" fillId="5" borderId="30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5" borderId="31" xfId="0" applyNumberFormat="1" applyFont="1" applyFill="1" applyBorder="1" applyAlignment="1">
      <alignment horizontal="center"/>
    </xf>
    <xf numFmtId="1" fontId="1" fillId="5" borderId="32" xfId="0" applyNumberFormat="1" applyFont="1" applyFill="1" applyBorder="1" applyAlignment="1">
      <alignment horizontal="center"/>
    </xf>
    <xf numFmtId="1" fontId="1" fillId="5" borderId="33" xfId="0" applyNumberFormat="1" applyFont="1" applyFill="1" applyBorder="1" applyAlignment="1">
      <alignment horizontal="center"/>
    </xf>
    <xf numFmtId="1" fontId="1" fillId="5" borderId="34" xfId="0" applyNumberFormat="1" applyFont="1" applyFill="1" applyBorder="1" applyAlignment="1">
      <alignment horizontal="center"/>
    </xf>
    <xf numFmtId="1" fontId="1" fillId="5" borderId="35" xfId="0" applyNumberFormat="1" applyFont="1" applyFill="1" applyBorder="1" applyAlignment="1">
      <alignment horizontal="center"/>
    </xf>
    <xf numFmtId="0" fontId="13" fillId="0" borderId="0" xfId="0" applyNumberFormat="1" applyFont="1" applyBorder="1"/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5" borderId="29" xfId="0" applyNumberFormat="1" applyFont="1" applyFill="1" applyBorder="1" applyAlignment="1">
      <alignment horizontal="center"/>
    </xf>
    <xf numFmtId="2" fontId="1" fillId="5" borderId="30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5" borderId="31" xfId="0" applyNumberFormat="1" applyFont="1" applyFill="1" applyBorder="1" applyAlignment="1">
      <alignment horizontal="center"/>
    </xf>
    <xf numFmtId="2" fontId="1" fillId="5" borderId="32" xfId="0" applyNumberFormat="1" applyFont="1" applyFill="1" applyBorder="1" applyAlignment="1">
      <alignment horizontal="center"/>
    </xf>
    <xf numFmtId="2" fontId="1" fillId="5" borderId="33" xfId="0" applyNumberFormat="1" applyFont="1" applyFill="1" applyBorder="1" applyAlignment="1">
      <alignment horizontal="center"/>
    </xf>
    <xf numFmtId="2" fontId="1" fillId="5" borderId="34" xfId="0" applyNumberFormat="1" applyFont="1" applyFill="1" applyBorder="1" applyAlignment="1">
      <alignment horizontal="center"/>
    </xf>
    <xf numFmtId="2" fontId="1" fillId="5" borderId="3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1" fillId="2" borderId="37" xfId="0" applyNumberFormat="1" applyFont="1" applyFill="1" applyBorder="1" applyAlignment="1">
      <alignment horizontal="center"/>
    </xf>
    <xf numFmtId="20" fontId="31" fillId="0" borderId="0" xfId="1" applyNumberFormat="1" applyFont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1" fontId="1" fillId="0" borderId="38" xfId="0" applyNumberFormat="1" applyFont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5" borderId="38" xfId="0" applyNumberFormat="1" applyFont="1" applyFill="1" applyBorder="1" applyAlignment="1">
      <alignment horizontal="center"/>
    </xf>
    <xf numFmtId="2" fontId="1" fillId="5" borderId="39" xfId="0" applyNumberFormat="1" applyFont="1" applyFill="1" applyBorder="1" applyAlignment="1">
      <alignment horizontal="center"/>
    </xf>
    <xf numFmtId="0" fontId="1" fillId="2" borderId="41" xfId="0" applyNumberFormat="1" applyFont="1" applyFill="1" applyBorder="1" applyAlignment="1">
      <alignment horizontal="center"/>
    </xf>
    <xf numFmtId="0" fontId="13" fillId="0" borderId="42" xfId="0" applyNumberFormat="1" applyFont="1" applyBorder="1"/>
    <xf numFmtId="1" fontId="1" fillId="0" borderId="43" xfId="0" applyNumberFormat="1" applyFont="1" applyBorder="1" applyAlignment="1">
      <alignment horizontal="center"/>
    </xf>
    <xf numFmtId="21" fontId="1" fillId="0" borderId="43" xfId="0" applyNumberFormat="1" applyFont="1" applyBorder="1" applyAlignment="1">
      <alignment horizontal="center"/>
    </xf>
    <xf numFmtId="1" fontId="1" fillId="5" borderId="44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5" borderId="43" xfId="0" applyNumberFormat="1" applyFont="1" applyFill="1" applyBorder="1" applyAlignment="1">
      <alignment horizontal="center"/>
    </xf>
    <xf numFmtId="1" fontId="1" fillId="5" borderId="45" xfId="0" applyNumberFormat="1" applyFont="1" applyFill="1" applyBorder="1" applyAlignment="1">
      <alignment horizontal="center"/>
    </xf>
    <xf numFmtId="0" fontId="2" fillId="4" borderId="7" xfId="0" applyFont="1" applyFill="1" applyBorder="1" applyAlignment="1"/>
    <xf numFmtId="0" fontId="2" fillId="4" borderId="40" xfId="0" applyFont="1" applyFill="1" applyBorder="1" applyAlignment="1"/>
    <xf numFmtId="2" fontId="20" fillId="0" borderId="5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5" fillId="0" borderId="5" xfId="0" applyNumberFormat="1" applyFont="1" applyBorder="1" applyAlignment="1">
      <alignment horizontal="center" wrapText="1"/>
    </xf>
    <xf numFmtId="164" fontId="25" fillId="0" borderId="6" xfId="0" applyNumberFormat="1" applyFont="1" applyBorder="1" applyAlignment="1">
      <alignment horizontal="center" wrapText="1"/>
    </xf>
    <xf numFmtId="165" fontId="33" fillId="0" borderId="0" xfId="0" applyNumberFormat="1" applyFont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</cellXfs>
  <cellStyles count="41"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Hyperlink" xfId="1" builtinId="8"/>
    <cellStyle name="Hyperlink 2" xfId="2"/>
    <cellStyle name="Hyperlink 3" xfId="26"/>
    <cellStyle name="Normal" xfId="0" builtinId="0"/>
    <cellStyle name="Normal 2" xfId="3"/>
    <cellStyle name="Normal 3" xfId="4"/>
    <cellStyle name="Normal 4" xfId="25"/>
    <cellStyle name="Percent" xfId="5" builtinId="5"/>
    <cellStyle name="Percent 2" xfId="6"/>
  </cellStyles>
  <dxfs count="89"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0</xdr:rowOff>
    </xdr:from>
    <xdr:to>
      <xdr:col>2</xdr:col>
      <xdr:colOff>371928</xdr:colOff>
      <xdr:row>2</xdr:row>
      <xdr:rowOff>232229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" y="0"/>
          <a:ext cx="2857500" cy="762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381000</xdr:colOff>
      <xdr:row>2</xdr:row>
      <xdr:rowOff>232229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43" y="0"/>
          <a:ext cx="2857500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1781176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76500" cy="660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1781176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76500" cy="660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masterstrack.com/blog/archives/000785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J242"/>
  <sheetViews>
    <sheetView topLeftCell="A79" workbookViewId="0">
      <selection activeCell="E103" sqref="E103"/>
    </sheetView>
  </sheetViews>
  <sheetFormatPr baseColWidth="10" defaultColWidth="8.83203125" defaultRowHeight="12" x14ac:dyDescent="0"/>
  <cols>
    <col min="1" max="1" width="16.6640625" style="106" customWidth="1"/>
    <col min="2" max="2" width="16.5" style="106" customWidth="1"/>
    <col min="3" max="3" width="28.33203125" style="106" bestFit="1" customWidth="1"/>
    <col min="4" max="4" width="10.1640625" style="106" bestFit="1" customWidth="1"/>
    <col min="5" max="5" width="11.33203125" style="106" customWidth="1"/>
    <col min="6" max="6" width="8.83203125" style="106"/>
    <col min="7" max="7" width="24" style="106" bestFit="1" customWidth="1"/>
    <col min="8" max="16384" width="8.83203125" style="106"/>
  </cols>
  <sheetData>
    <row r="1" spans="1:5">
      <c r="A1" s="105" t="s">
        <v>18</v>
      </c>
    </row>
    <row r="2" spans="1:5">
      <c r="A2" s="105" t="s">
        <v>54</v>
      </c>
      <c r="B2" s="105" t="s">
        <v>55</v>
      </c>
      <c r="C2" s="105" t="s">
        <v>547</v>
      </c>
      <c r="D2" s="105"/>
      <c r="E2" s="105" t="s">
        <v>56</v>
      </c>
    </row>
    <row r="3" spans="1:5">
      <c r="A3" s="142" t="s">
        <v>179</v>
      </c>
      <c r="B3" s="143" t="s">
        <v>178</v>
      </c>
      <c r="C3" s="143" t="s">
        <v>181</v>
      </c>
      <c r="D3" s="33"/>
      <c r="E3" s="144">
        <v>24188</v>
      </c>
    </row>
    <row r="4" spans="1:5">
      <c r="A4" s="142" t="s">
        <v>549</v>
      </c>
      <c r="B4" s="143" t="s">
        <v>37</v>
      </c>
      <c r="C4" s="143" t="s">
        <v>577</v>
      </c>
      <c r="D4" s="33"/>
      <c r="E4" s="144">
        <v>23659</v>
      </c>
    </row>
    <row r="5" spans="1:5">
      <c r="A5" s="142" t="s">
        <v>549</v>
      </c>
      <c r="B5" s="143" t="s">
        <v>578</v>
      </c>
      <c r="C5" s="143" t="s">
        <v>579</v>
      </c>
      <c r="D5" s="33"/>
      <c r="E5" s="144">
        <v>35330</v>
      </c>
    </row>
    <row r="6" spans="1:5">
      <c r="A6" s="142" t="s">
        <v>216</v>
      </c>
      <c r="B6" s="143" t="s">
        <v>155</v>
      </c>
      <c r="C6" s="143" t="s">
        <v>342</v>
      </c>
      <c r="D6" s="33"/>
      <c r="E6" s="144">
        <v>23347</v>
      </c>
    </row>
    <row r="7" spans="1:5">
      <c r="A7" s="142" t="s">
        <v>580</v>
      </c>
      <c r="B7" s="143" t="s">
        <v>581</v>
      </c>
      <c r="C7" s="143" t="s">
        <v>582</v>
      </c>
      <c r="D7" s="33"/>
      <c r="E7" s="144">
        <v>23552</v>
      </c>
    </row>
    <row r="8" spans="1:5">
      <c r="A8" s="142" t="s">
        <v>403</v>
      </c>
      <c r="B8" s="143" t="s">
        <v>402</v>
      </c>
      <c r="C8" s="143" t="s">
        <v>401</v>
      </c>
      <c r="D8" s="33"/>
      <c r="E8" s="144">
        <v>30896</v>
      </c>
    </row>
    <row r="9" spans="1:5">
      <c r="A9" s="142" t="s">
        <v>13</v>
      </c>
      <c r="B9" s="143" t="s">
        <v>470</v>
      </c>
      <c r="C9" s="143" t="s">
        <v>555</v>
      </c>
      <c r="D9" s="33"/>
      <c r="E9" s="144">
        <v>28563</v>
      </c>
    </row>
    <row r="10" spans="1:5">
      <c r="A10" s="142" t="s">
        <v>332</v>
      </c>
      <c r="B10" s="143" t="s">
        <v>331</v>
      </c>
      <c r="C10" s="143" t="s">
        <v>330</v>
      </c>
      <c r="D10" s="33"/>
      <c r="E10" s="144">
        <v>30308</v>
      </c>
    </row>
    <row r="11" spans="1:5">
      <c r="A11" s="142" t="s">
        <v>363</v>
      </c>
      <c r="B11" s="143" t="s">
        <v>364</v>
      </c>
      <c r="C11" s="143" t="s">
        <v>471</v>
      </c>
      <c r="D11" s="33"/>
      <c r="E11" s="144">
        <v>27810</v>
      </c>
    </row>
    <row r="12" spans="1:5">
      <c r="A12" s="142" t="s">
        <v>14</v>
      </c>
      <c r="B12" s="143" t="s">
        <v>205</v>
      </c>
      <c r="C12" s="143" t="s">
        <v>472</v>
      </c>
      <c r="D12" s="33"/>
      <c r="E12" s="144">
        <v>15026</v>
      </c>
    </row>
    <row r="13" spans="1:5">
      <c r="A13" s="142" t="s">
        <v>365</v>
      </c>
      <c r="B13" s="143" t="s">
        <v>473</v>
      </c>
      <c r="C13" s="143" t="s">
        <v>474</v>
      </c>
      <c r="D13" s="33"/>
      <c r="E13" s="144">
        <v>12932</v>
      </c>
    </row>
    <row r="14" spans="1:5">
      <c r="A14" s="142" t="s">
        <v>344</v>
      </c>
      <c r="B14" s="143" t="s">
        <v>31</v>
      </c>
      <c r="C14" s="143" t="s">
        <v>343</v>
      </c>
      <c r="D14" s="33"/>
      <c r="E14" s="144">
        <v>21067</v>
      </c>
    </row>
    <row r="15" spans="1:5">
      <c r="A15" s="142" t="s">
        <v>476</v>
      </c>
      <c r="B15" s="143" t="s">
        <v>1</v>
      </c>
      <c r="C15" s="143" t="s">
        <v>477</v>
      </c>
      <c r="D15" s="33"/>
      <c r="E15" s="144">
        <v>25686</v>
      </c>
    </row>
    <row r="16" spans="1:5">
      <c r="A16" s="142" t="s">
        <v>583</v>
      </c>
      <c r="B16" s="143" t="s">
        <v>584</v>
      </c>
      <c r="C16" s="143" t="s">
        <v>585</v>
      </c>
      <c r="D16" s="33"/>
      <c r="E16" s="144">
        <v>27514</v>
      </c>
    </row>
    <row r="17" spans="1:5">
      <c r="A17" s="142" t="s">
        <v>10</v>
      </c>
      <c r="B17" s="143" t="s">
        <v>32</v>
      </c>
      <c r="C17" s="143" t="s">
        <v>57</v>
      </c>
      <c r="D17" s="33"/>
      <c r="E17" s="144">
        <v>28791</v>
      </c>
    </row>
    <row r="18" spans="1:5">
      <c r="A18" s="142" t="s">
        <v>17</v>
      </c>
      <c r="B18" s="143" t="s">
        <v>33</v>
      </c>
      <c r="C18" s="143" t="s">
        <v>478</v>
      </c>
      <c r="D18" s="33"/>
      <c r="E18" s="144">
        <v>18314</v>
      </c>
    </row>
    <row r="19" spans="1:5">
      <c r="A19" s="142" t="s">
        <v>479</v>
      </c>
      <c r="B19" s="143" t="s">
        <v>480</v>
      </c>
      <c r="C19" s="143" t="s">
        <v>481</v>
      </c>
      <c r="D19" s="33"/>
      <c r="E19" s="144">
        <v>36594</v>
      </c>
    </row>
    <row r="20" spans="1:5">
      <c r="A20" s="142" t="s">
        <v>586</v>
      </c>
      <c r="B20" s="143" t="s">
        <v>587</v>
      </c>
      <c r="C20" s="143" t="s">
        <v>588</v>
      </c>
      <c r="D20" s="33"/>
      <c r="E20" s="144">
        <v>31432</v>
      </c>
    </row>
    <row r="21" spans="1:5">
      <c r="A21" s="142" t="s">
        <v>5</v>
      </c>
      <c r="B21" s="143" t="s">
        <v>205</v>
      </c>
      <c r="C21" s="143" t="s">
        <v>483</v>
      </c>
      <c r="D21" s="33"/>
      <c r="E21" s="144">
        <v>13982</v>
      </c>
    </row>
    <row r="22" spans="1:5">
      <c r="A22" s="142" t="s">
        <v>484</v>
      </c>
      <c r="B22" s="143" t="s">
        <v>38</v>
      </c>
      <c r="C22" s="143" t="s">
        <v>485</v>
      </c>
      <c r="D22" s="33"/>
      <c r="E22" s="144">
        <v>23765</v>
      </c>
    </row>
    <row r="23" spans="1:5">
      <c r="A23" s="142" t="s">
        <v>213</v>
      </c>
      <c r="B23" s="143" t="s">
        <v>212</v>
      </c>
      <c r="C23" s="143" t="s">
        <v>486</v>
      </c>
      <c r="D23" s="33"/>
      <c r="E23" s="144">
        <v>27263</v>
      </c>
    </row>
    <row r="24" spans="1:5">
      <c r="A24" s="142" t="s">
        <v>243</v>
      </c>
      <c r="B24" s="143" t="s">
        <v>366</v>
      </c>
      <c r="C24" s="143" t="s">
        <v>487</v>
      </c>
      <c r="D24" s="33"/>
      <c r="E24" s="144">
        <v>23242</v>
      </c>
    </row>
    <row r="25" spans="1:5">
      <c r="A25" s="142" t="s">
        <v>488</v>
      </c>
      <c r="B25" s="143" t="s">
        <v>362</v>
      </c>
      <c r="C25" s="143" t="s">
        <v>489</v>
      </c>
      <c r="D25" s="33"/>
      <c r="E25" s="144">
        <v>27940</v>
      </c>
    </row>
    <row r="26" spans="1:5">
      <c r="A26" s="142" t="s">
        <v>589</v>
      </c>
      <c r="B26" s="143" t="s">
        <v>590</v>
      </c>
      <c r="C26" s="143" t="s">
        <v>591</v>
      </c>
      <c r="D26" s="33"/>
      <c r="E26" s="144">
        <v>31561</v>
      </c>
    </row>
    <row r="27" spans="1:5">
      <c r="A27" s="142" t="s">
        <v>592</v>
      </c>
      <c r="B27" s="143" t="s">
        <v>593</v>
      </c>
      <c r="C27" s="143" t="s">
        <v>594</v>
      </c>
      <c r="D27" s="33"/>
      <c r="E27" s="144">
        <v>26160</v>
      </c>
    </row>
    <row r="28" spans="1:5">
      <c r="A28" s="142" t="s">
        <v>240</v>
      </c>
      <c r="B28" s="143" t="s">
        <v>35</v>
      </c>
      <c r="C28" s="143" t="s">
        <v>396</v>
      </c>
      <c r="D28" s="33"/>
      <c r="E28" s="144">
        <v>17088</v>
      </c>
    </row>
    <row r="29" spans="1:5">
      <c r="A29" s="142" t="s">
        <v>595</v>
      </c>
      <c r="B29" s="143" t="s">
        <v>154</v>
      </c>
      <c r="C29" s="143" t="s">
        <v>596</v>
      </c>
      <c r="D29" s="33"/>
      <c r="E29" s="144">
        <v>23905</v>
      </c>
    </row>
    <row r="30" spans="1:5">
      <c r="A30" s="142" t="s">
        <v>219</v>
      </c>
      <c r="B30" s="143" t="s">
        <v>218</v>
      </c>
      <c r="C30" s="143" t="s">
        <v>554</v>
      </c>
      <c r="D30" s="33"/>
      <c r="E30" s="144">
        <v>28497</v>
      </c>
    </row>
    <row r="31" spans="1:5">
      <c r="A31" s="142" t="s">
        <v>597</v>
      </c>
      <c r="B31" s="143" t="s">
        <v>203</v>
      </c>
      <c r="C31" s="143" t="s">
        <v>598</v>
      </c>
      <c r="D31" s="33"/>
      <c r="E31" s="144">
        <v>25458</v>
      </c>
    </row>
    <row r="32" spans="1:5">
      <c r="A32" s="142" t="s">
        <v>238</v>
      </c>
      <c r="B32" s="143" t="s">
        <v>367</v>
      </c>
      <c r="C32" s="143" t="s">
        <v>490</v>
      </c>
      <c r="D32" s="33"/>
      <c r="E32" s="144">
        <v>27702</v>
      </c>
    </row>
    <row r="33" spans="1:5">
      <c r="A33" s="142" t="s">
        <v>238</v>
      </c>
      <c r="B33" s="143" t="s">
        <v>237</v>
      </c>
      <c r="C33" s="143" t="s">
        <v>400</v>
      </c>
      <c r="D33" s="33"/>
      <c r="E33" s="144">
        <v>26289</v>
      </c>
    </row>
    <row r="34" spans="1:5">
      <c r="A34" s="142" t="s">
        <v>238</v>
      </c>
      <c r="B34" s="143" t="s">
        <v>208</v>
      </c>
      <c r="C34" s="143" t="s">
        <v>491</v>
      </c>
      <c r="D34" s="33"/>
      <c r="E34" s="144">
        <v>37067</v>
      </c>
    </row>
    <row r="35" spans="1:5">
      <c r="A35" s="142" t="s">
        <v>238</v>
      </c>
      <c r="B35" s="143" t="s">
        <v>492</v>
      </c>
      <c r="C35" s="143" t="s">
        <v>493</v>
      </c>
      <c r="D35" s="33"/>
      <c r="E35" s="144">
        <v>38069</v>
      </c>
    </row>
    <row r="36" spans="1:5">
      <c r="A36" s="142" t="s">
        <v>167</v>
      </c>
      <c r="B36" s="143" t="s">
        <v>166</v>
      </c>
      <c r="C36" s="143" t="s">
        <v>168</v>
      </c>
      <c r="D36" s="33"/>
      <c r="E36" s="144">
        <v>24562</v>
      </c>
    </row>
    <row r="37" spans="1:5">
      <c r="A37" s="142" t="s">
        <v>356</v>
      </c>
      <c r="B37" s="143" t="s">
        <v>35</v>
      </c>
      <c r="C37" s="143" t="s">
        <v>355</v>
      </c>
      <c r="D37" s="33"/>
      <c r="E37" s="144">
        <v>21643</v>
      </c>
    </row>
    <row r="38" spans="1:5">
      <c r="A38" s="142" t="s">
        <v>217</v>
      </c>
      <c r="B38" s="143" t="s">
        <v>36</v>
      </c>
      <c r="C38" s="143" t="s">
        <v>220</v>
      </c>
      <c r="D38" s="33"/>
      <c r="E38" s="144">
        <v>26107</v>
      </c>
    </row>
    <row r="39" spans="1:5">
      <c r="A39" s="142" t="s">
        <v>419</v>
      </c>
      <c r="B39" s="143" t="s">
        <v>0</v>
      </c>
      <c r="C39" s="143" t="s">
        <v>599</v>
      </c>
      <c r="D39" s="33"/>
      <c r="E39" s="144">
        <v>24595</v>
      </c>
    </row>
    <row r="40" spans="1:5">
      <c r="A40" s="142" t="s">
        <v>370</v>
      </c>
      <c r="B40" s="143" t="s">
        <v>193</v>
      </c>
      <c r="C40" s="143" t="s">
        <v>494</v>
      </c>
      <c r="D40" s="33"/>
      <c r="E40" s="144">
        <v>21705</v>
      </c>
    </row>
    <row r="41" spans="1:5">
      <c r="A41" s="142" t="s">
        <v>600</v>
      </c>
      <c r="B41" s="143" t="s">
        <v>34</v>
      </c>
      <c r="C41" s="143" t="s">
        <v>601</v>
      </c>
      <c r="D41" s="33"/>
      <c r="E41" s="144">
        <v>23777</v>
      </c>
    </row>
    <row r="42" spans="1:5">
      <c r="A42" s="142" t="s">
        <v>163</v>
      </c>
      <c r="B42" s="143" t="s">
        <v>4</v>
      </c>
      <c r="C42" s="143" t="s">
        <v>164</v>
      </c>
      <c r="D42" s="33"/>
      <c r="E42" s="144">
        <v>20733</v>
      </c>
    </row>
    <row r="43" spans="1:5">
      <c r="A43" s="142" t="s">
        <v>170</v>
      </c>
      <c r="B43" s="143" t="s">
        <v>34</v>
      </c>
      <c r="C43" s="143" t="s">
        <v>172</v>
      </c>
      <c r="D43" s="33"/>
      <c r="E43" s="144">
        <v>23278</v>
      </c>
    </row>
    <row r="44" spans="1:5">
      <c r="A44" s="142" t="s">
        <v>177</v>
      </c>
      <c r="B44" s="143" t="s">
        <v>37</v>
      </c>
      <c r="C44" s="143" t="s">
        <v>180</v>
      </c>
      <c r="D44" s="33"/>
      <c r="E44" s="144">
        <v>26094</v>
      </c>
    </row>
    <row r="45" spans="1:5">
      <c r="A45" s="142" t="s">
        <v>325</v>
      </c>
      <c r="B45" s="143" t="s">
        <v>38</v>
      </c>
      <c r="C45" s="143" t="s">
        <v>320</v>
      </c>
      <c r="D45" s="33"/>
      <c r="E45" s="144">
        <v>27219</v>
      </c>
    </row>
    <row r="46" spans="1:5">
      <c r="A46" s="142" t="s">
        <v>361</v>
      </c>
      <c r="B46" s="143" t="s">
        <v>193</v>
      </c>
      <c r="C46" s="143" t="s">
        <v>556</v>
      </c>
      <c r="D46" s="33"/>
      <c r="E46" s="144">
        <v>29497</v>
      </c>
    </row>
    <row r="47" spans="1:5">
      <c r="A47" s="142" t="s">
        <v>361</v>
      </c>
      <c r="B47" s="143" t="s">
        <v>37</v>
      </c>
      <c r="C47" s="143" t="s">
        <v>358</v>
      </c>
      <c r="D47" s="33"/>
      <c r="E47" s="144">
        <v>27318</v>
      </c>
    </row>
    <row r="48" spans="1:5">
      <c r="A48" s="142" t="s">
        <v>602</v>
      </c>
      <c r="B48" s="143" t="s">
        <v>165</v>
      </c>
      <c r="C48" s="143" t="s">
        <v>406</v>
      </c>
      <c r="D48" s="33"/>
      <c r="E48" s="144">
        <v>29345</v>
      </c>
    </row>
    <row r="49" spans="1:5">
      <c r="A49" s="142" t="s">
        <v>495</v>
      </c>
      <c r="B49" s="143" t="s">
        <v>496</v>
      </c>
      <c r="C49" s="143" t="s">
        <v>497</v>
      </c>
      <c r="D49" s="33"/>
      <c r="E49" s="144">
        <v>27817</v>
      </c>
    </row>
    <row r="50" spans="1:5">
      <c r="A50" s="142" t="s">
        <v>603</v>
      </c>
      <c r="B50" s="143" t="s">
        <v>604</v>
      </c>
      <c r="C50" s="143" t="s">
        <v>605</v>
      </c>
      <c r="D50" s="33"/>
      <c r="E50" s="144">
        <v>30746</v>
      </c>
    </row>
    <row r="51" spans="1:5">
      <c r="A51" s="142" t="s">
        <v>373</v>
      </c>
      <c r="B51" s="143" t="s">
        <v>155</v>
      </c>
      <c r="C51" s="143" t="s">
        <v>498</v>
      </c>
      <c r="D51" s="33"/>
      <c r="E51" s="144">
        <v>16307</v>
      </c>
    </row>
    <row r="52" spans="1:5">
      <c r="A52" s="142" t="s">
        <v>499</v>
      </c>
      <c r="B52" s="143" t="s">
        <v>352</v>
      </c>
      <c r="C52" s="143" t="s">
        <v>500</v>
      </c>
      <c r="D52" s="33"/>
      <c r="E52" s="144">
        <v>24384</v>
      </c>
    </row>
    <row r="53" spans="1:5">
      <c r="A53" s="142" t="s">
        <v>226</v>
      </c>
      <c r="B53" s="143" t="s">
        <v>501</v>
      </c>
      <c r="C53" s="143" t="s">
        <v>502</v>
      </c>
      <c r="D53" s="33"/>
      <c r="E53" s="144">
        <v>23696</v>
      </c>
    </row>
    <row r="54" spans="1:5">
      <c r="A54" s="142" t="s">
        <v>606</v>
      </c>
      <c r="B54" s="143" t="s">
        <v>165</v>
      </c>
      <c r="C54" s="143" t="s">
        <v>607</v>
      </c>
      <c r="D54" s="33"/>
      <c r="E54" s="144">
        <v>23981</v>
      </c>
    </row>
    <row r="55" spans="1:5">
      <c r="A55" s="142" t="s">
        <v>608</v>
      </c>
      <c r="B55" s="143" t="s">
        <v>37</v>
      </c>
      <c r="C55" s="143" t="s">
        <v>568</v>
      </c>
      <c r="D55" s="33"/>
      <c r="E55" s="144">
        <v>28317</v>
      </c>
    </row>
    <row r="56" spans="1:5">
      <c r="A56" s="142" t="s">
        <v>248</v>
      </c>
      <c r="B56" s="143" t="s">
        <v>208</v>
      </c>
      <c r="C56" s="143" t="s">
        <v>247</v>
      </c>
      <c r="D56" s="33"/>
      <c r="E56" s="144">
        <v>26865</v>
      </c>
    </row>
    <row r="57" spans="1:5">
      <c r="A57" s="142" t="s">
        <v>65</v>
      </c>
      <c r="B57" s="143" t="s">
        <v>609</v>
      </c>
      <c r="C57" s="143" t="s">
        <v>610</v>
      </c>
      <c r="D57" s="33"/>
      <c r="E57" s="144">
        <v>42750</v>
      </c>
    </row>
    <row r="58" spans="1:5">
      <c r="A58" s="142" t="s">
        <v>565</v>
      </c>
      <c r="B58" s="143" t="s">
        <v>503</v>
      </c>
      <c r="C58" s="143" t="s">
        <v>641</v>
      </c>
      <c r="D58" s="33"/>
      <c r="E58" s="144">
        <v>33566</v>
      </c>
    </row>
    <row r="59" spans="1:5">
      <c r="A59" s="142" t="s">
        <v>611</v>
      </c>
      <c r="B59" s="143" t="s">
        <v>612</v>
      </c>
      <c r="C59" s="143" t="s">
        <v>613</v>
      </c>
      <c r="D59" s="33"/>
      <c r="E59" s="144">
        <v>27296</v>
      </c>
    </row>
    <row r="60" spans="1:5">
      <c r="A60" s="142" t="s">
        <v>409</v>
      </c>
      <c r="B60" s="143" t="s">
        <v>154</v>
      </c>
      <c r="C60" s="143" t="s">
        <v>408</v>
      </c>
      <c r="D60" s="33"/>
      <c r="E60" s="144">
        <v>23880</v>
      </c>
    </row>
    <row r="61" spans="1:5">
      <c r="A61" s="142" t="s">
        <v>151</v>
      </c>
      <c r="B61" s="143" t="s">
        <v>150</v>
      </c>
      <c r="C61" s="143" t="s">
        <v>393</v>
      </c>
      <c r="D61" s="33"/>
      <c r="E61" s="144">
        <v>26130</v>
      </c>
    </row>
    <row r="62" spans="1:5">
      <c r="A62" s="142" t="s">
        <v>353</v>
      </c>
      <c r="B62" s="143" t="s">
        <v>504</v>
      </c>
      <c r="C62" s="143" t="s">
        <v>348</v>
      </c>
      <c r="D62" s="33"/>
      <c r="E62" s="144">
        <v>26855</v>
      </c>
    </row>
    <row r="63" spans="1:5">
      <c r="A63" s="142" t="s">
        <v>288</v>
      </c>
      <c r="B63" s="143" t="s">
        <v>37</v>
      </c>
      <c r="C63" s="143" t="s">
        <v>282</v>
      </c>
      <c r="D63" s="33"/>
      <c r="E63" s="144">
        <v>30451</v>
      </c>
    </row>
    <row r="64" spans="1:5">
      <c r="A64" s="142" t="s">
        <v>340</v>
      </c>
      <c r="B64" s="143" t="s">
        <v>341</v>
      </c>
      <c r="C64" s="143" t="s">
        <v>334</v>
      </c>
      <c r="D64" s="33"/>
      <c r="E64" s="144">
        <v>30966</v>
      </c>
    </row>
    <row r="65" spans="1:5">
      <c r="A65" s="142" t="s">
        <v>614</v>
      </c>
      <c r="B65" s="143" t="s">
        <v>482</v>
      </c>
      <c r="C65" s="143" t="s">
        <v>615</v>
      </c>
      <c r="D65" s="33"/>
      <c r="E65" s="144">
        <v>42758</v>
      </c>
    </row>
    <row r="66" spans="1:5">
      <c r="A66" s="142" t="s">
        <v>616</v>
      </c>
      <c r="B66" s="143" t="s">
        <v>1</v>
      </c>
      <c r="C66" s="143" t="s">
        <v>617</v>
      </c>
      <c r="D66" s="33"/>
      <c r="E66" s="144">
        <v>27945</v>
      </c>
    </row>
    <row r="67" spans="1:5">
      <c r="A67" s="142" t="s">
        <v>160</v>
      </c>
      <c r="B67" s="143" t="s">
        <v>159</v>
      </c>
      <c r="C67" s="143" t="s">
        <v>404</v>
      </c>
      <c r="D67" s="33"/>
      <c r="E67" s="144">
        <v>27008</v>
      </c>
    </row>
    <row r="68" spans="1:5">
      <c r="A68" s="142" t="s">
        <v>618</v>
      </c>
      <c r="B68" s="143" t="s">
        <v>37</v>
      </c>
      <c r="C68" s="143" t="s">
        <v>505</v>
      </c>
      <c r="D68" s="33"/>
      <c r="E68" s="144">
        <v>27120</v>
      </c>
    </row>
    <row r="69" spans="1:5">
      <c r="A69" s="142" t="s">
        <v>148</v>
      </c>
      <c r="B69" s="143" t="s">
        <v>206</v>
      </c>
      <c r="C69" s="143" t="s">
        <v>506</v>
      </c>
      <c r="D69" s="33"/>
      <c r="E69" s="144">
        <v>23646</v>
      </c>
    </row>
    <row r="70" spans="1:5">
      <c r="A70" s="142" t="s">
        <v>507</v>
      </c>
      <c r="B70" s="143" t="s">
        <v>508</v>
      </c>
      <c r="C70" s="143" t="s">
        <v>509</v>
      </c>
      <c r="D70" s="33"/>
      <c r="E70" s="144">
        <v>23948</v>
      </c>
    </row>
    <row r="71" spans="1:5">
      <c r="A71" s="142" t="s">
        <v>619</v>
      </c>
      <c r="B71" s="143" t="s">
        <v>620</v>
      </c>
      <c r="C71" s="143" t="s">
        <v>620</v>
      </c>
      <c r="D71" s="33"/>
      <c r="E71" s="144">
        <v>26536</v>
      </c>
    </row>
    <row r="72" spans="1:5">
      <c r="A72" s="142" t="s">
        <v>161</v>
      </c>
      <c r="B72" s="143" t="s">
        <v>155</v>
      </c>
      <c r="C72" s="143" t="s">
        <v>162</v>
      </c>
      <c r="D72" s="33"/>
      <c r="E72" s="144">
        <v>26655</v>
      </c>
    </row>
    <row r="73" spans="1:5">
      <c r="A73" s="142" t="s">
        <v>510</v>
      </c>
      <c r="B73" s="143" t="s">
        <v>511</v>
      </c>
      <c r="C73" s="143" t="s">
        <v>512</v>
      </c>
      <c r="D73" s="33"/>
      <c r="E73" s="144">
        <v>31286</v>
      </c>
    </row>
    <row r="74" spans="1:5">
      <c r="A74" s="142" t="s">
        <v>513</v>
      </c>
      <c r="B74" s="143" t="s">
        <v>369</v>
      </c>
      <c r="C74" s="143" t="s">
        <v>514</v>
      </c>
      <c r="D74" s="33"/>
      <c r="E74" s="144">
        <v>25520</v>
      </c>
    </row>
    <row r="75" spans="1:5">
      <c r="A75" s="142" t="s">
        <v>316</v>
      </c>
      <c r="B75" s="143" t="s">
        <v>317</v>
      </c>
      <c r="C75" s="143" t="s">
        <v>318</v>
      </c>
      <c r="D75" s="33"/>
      <c r="E75" s="144">
        <v>30722</v>
      </c>
    </row>
    <row r="76" spans="1:5">
      <c r="A76" s="142" t="s">
        <v>621</v>
      </c>
      <c r="B76" s="143" t="s">
        <v>31</v>
      </c>
      <c r="C76" s="143" t="s">
        <v>622</v>
      </c>
      <c r="D76" s="33"/>
      <c r="E76" s="144">
        <v>23067</v>
      </c>
    </row>
    <row r="77" spans="1:5">
      <c r="A77" s="142" t="s">
        <v>515</v>
      </c>
      <c r="B77" s="143" t="s">
        <v>326</v>
      </c>
      <c r="C77" s="143" t="s">
        <v>516</v>
      </c>
      <c r="D77" s="33"/>
      <c r="E77" s="144">
        <v>28896</v>
      </c>
    </row>
    <row r="78" spans="1:5">
      <c r="A78" s="142" t="s">
        <v>623</v>
      </c>
      <c r="B78" s="143" t="s">
        <v>521</v>
      </c>
      <c r="C78" s="143" t="s">
        <v>624</v>
      </c>
      <c r="D78" s="33"/>
      <c r="E78" s="144">
        <v>27367</v>
      </c>
    </row>
    <row r="79" spans="1:5">
      <c r="A79" s="142" t="s">
        <v>16</v>
      </c>
      <c r="B79" s="143" t="s">
        <v>262</v>
      </c>
      <c r="C79" s="143" t="s">
        <v>261</v>
      </c>
      <c r="D79" s="33"/>
      <c r="E79" s="144">
        <v>29047</v>
      </c>
    </row>
    <row r="80" spans="1:5">
      <c r="A80" s="142" t="s">
        <v>16</v>
      </c>
      <c r="B80" s="143" t="s">
        <v>36</v>
      </c>
      <c r="C80" s="143" t="s">
        <v>517</v>
      </c>
      <c r="D80" s="33"/>
      <c r="E80" s="144">
        <v>20252</v>
      </c>
    </row>
    <row r="81" spans="1:5">
      <c r="A81" s="142" t="s">
        <v>327</v>
      </c>
      <c r="B81" s="143" t="s">
        <v>206</v>
      </c>
      <c r="C81" s="143" t="s">
        <v>321</v>
      </c>
      <c r="D81" s="33"/>
      <c r="E81" s="144">
        <v>28055</v>
      </c>
    </row>
    <row r="82" spans="1:5">
      <c r="A82" s="142" t="s">
        <v>380</v>
      </c>
      <c r="B82" s="143" t="s">
        <v>381</v>
      </c>
      <c r="C82" s="143" t="s">
        <v>518</v>
      </c>
      <c r="D82" s="33"/>
      <c r="E82" s="144">
        <v>15073</v>
      </c>
    </row>
    <row r="83" spans="1:5">
      <c r="A83" s="142" t="s">
        <v>625</v>
      </c>
      <c r="B83" s="143" t="s">
        <v>178</v>
      </c>
      <c r="C83" s="143" t="s">
        <v>626</v>
      </c>
      <c r="D83" s="33"/>
      <c r="E83" s="144">
        <v>27734</v>
      </c>
    </row>
    <row r="84" spans="1:5">
      <c r="A84" s="142" t="s">
        <v>230</v>
      </c>
      <c r="B84" s="143" t="s">
        <v>35</v>
      </c>
      <c r="C84" s="143" t="s">
        <v>229</v>
      </c>
      <c r="D84" s="33"/>
      <c r="E84" s="144">
        <v>29283</v>
      </c>
    </row>
    <row r="85" spans="1:5">
      <c r="A85" s="142" t="s">
        <v>12</v>
      </c>
      <c r="B85" s="143" t="s">
        <v>0</v>
      </c>
      <c r="C85" s="143" t="s">
        <v>519</v>
      </c>
      <c r="D85" s="33"/>
      <c r="E85" s="144">
        <v>24644</v>
      </c>
    </row>
    <row r="86" spans="1:5">
      <c r="A86" s="142" t="s">
        <v>188</v>
      </c>
      <c r="B86" s="143" t="s">
        <v>35</v>
      </c>
      <c r="C86" s="143" t="s">
        <v>189</v>
      </c>
      <c r="D86" s="33"/>
      <c r="E86" s="144">
        <v>21688</v>
      </c>
    </row>
    <row r="87" spans="1:5">
      <c r="A87" s="142" t="s">
        <v>201</v>
      </c>
      <c r="B87" s="143" t="s">
        <v>200</v>
      </c>
      <c r="C87" s="143" t="s">
        <v>199</v>
      </c>
      <c r="D87" s="33"/>
      <c r="E87" s="144">
        <v>27596</v>
      </c>
    </row>
    <row r="88" spans="1:5">
      <c r="A88" s="142" t="s">
        <v>201</v>
      </c>
      <c r="B88" s="143" t="s">
        <v>36</v>
      </c>
      <c r="C88" s="143" t="s">
        <v>520</v>
      </c>
      <c r="D88" s="33"/>
      <c r="E88" s="144">
        <v>26763</v>
      </c>
    </row>
    <row r="89" spans="1:5">
      <c r="A89" s="142" t="s">
        <v>241</v>
      </c>
      <c r="B89" s="143" t="s">
        <v>521</v>
      </c>
      <c r="C89" s="143" t="s">
        <v>522</v>
      </c>
      <c r="D89" s="33"/>
      <c r="E89" s="144">
        <v>24048</v>
      </c>
    </row>
    <row r="90" spans="1:5">
      <c r="A90" s="142" t="s">
        <v>411</v>
      </c>
      <c r="B90" s="143" t="s">
        <v>503</v>
      </c>
      <c r="C90" s="143" t="s">
        <v>523</v>
      </c>
      <c r="D90" s="33"/>
      <c r="E90" s="144">
        <v>33404</v>
      </c>
    </row>
    <row r="91" spans="1:5">
      <c r="A91" s="142" t="s">
        <v>257</v>
      </c>
      <c r="B91" s="143" t="s">
        <v>155</v>
      </c>
      <c r="C91" s="143" t="s">
        <v>256</v>
      </c>
      <c r="D91" s="33"/>
      <c r="E91" s="144">
        <v>26900</v>
      </c>
    </row>
    <row r="92" spans="1:5">
      <c r="A92" s="142" t="s">
        <v>310</v>
      </c>
      <c r="B92" s="143" t="s">
        <v>311</v>
      </c>
      <c r="C92" s="143" t="s">
        <v>309</v>
      </c>
      <c r="D92" s="33"/>
      <c r="E92" s="144">
        <v>26572</v>
      </c>
    </row>
    <row r="93" spans="1:5">
      <c r="A93" s="142" t="s">
        <v>627</v>
      </c>
      <c r="B93" s="143" t="s">
        <v>1</v>
      </c>
      <c r="C93" s="143" t="s">
        <v>628</v>
      </c>
      <c r="D93" s="33"/>
      <c r="E93" s="144">
        <v>24798</v>
      </c>
    </row>
    <row r="94" spans="1:5">
      <c r="A94" s="142" t="s">
        <v>383</v>
      </c>
      <c r="B94" s="143" t="s">
        <v>384</v>
      </c>
      <c r="C94" s="143" t="s">
        <v>524</v>
      </c>
      <c r="D94" s="33"/>
      <c r="E94" s="144">
        <v>31155</v>
      </c>
    </row>
    <row r="95" spans="1:5">
      <c r="A95" s="142" t="s">
        <v>385</v>
      </c>
      <c r="B95" s="143" t="s">
        <v>386</v>
      </c>
      <c r="C95" s="143" t="s">
        <v>525</v>
      </c>
      <c r="D95" s="33"/>
      <c r="E95" s="144">
        <v>14865</v>
      </c>
    </row>
    <row r="96" spans="1:5">
      <c r="A96" s="142" t="s">
        <v>560</v>
      </c>
      <c r="B96" s="143" t="s">
        <v>561</v>
      </c>
      <c r="C96" s="143" t="s">
        <v>559</v>
      </c>
      <c r="D96" s="33"/>
      <c r="E96" s="144">
        <v>30973</v>
      </c>
    </row>
    <row r="97" spans="1:5">
      <c r="A97" s="142" t="s">
        <v>387</v>
      </c>
      <c r="B97" s="143" t="s">
        <v>153</v>
      </c>
      <c r="C97" s="143" t="s">
        <v>526</v>
      </c>
      <c r="D97" s="33"/>
      <c r="E97" s="144">
        <v>25158</v>
      </c>
    </row>
    <row r="98" spans="1:5">
      <c r="A98" s="142" t="s">
        <v>563</v>
      </c>
      <c r="B98" s="143" t="s">
        <v>564</v>
      </c>
      <c r="C98" s="143" t="s">
        <v>562</v>
      </c>
      <c r="D98" s="33"/>
      <c r="E98" s="144">
        <v>28122</v>
      </c>
    </row>
    <row r="99" spans="1:5">
      <c r="A99" s="142" t="s">
        <v>629</v>
      </c>
      <c r="B99" s="143" t="s">
        <v>35</v>
      </c>
      <c r="C99" s="143" t="s">
        <v>630</v>
      </c>
      <c r="D99" s="33"/>
      <c r="E99" s="144">
        <v>29507</v>
      </c>
    </row>
    <row r="100" spans="1:5">
      <c r="A100" s="142" t="s">
        <v>2</v>
      </c>
      <c r="B100" s="143" t="s">
        <v>1</v>
      </c>
      <c r="C100" s="143" t="s">
        <v>278</v>
      </c>
      <c r="D100" s="33"/>
      <c r="E100" s="144">
        <v>22767</v>
      </c>
    </row>
    <row r="101" spans="1:5">
      <c r="A101" s="142" t="s">
        <v>21</v>
      </c>
      <c r="B101" s="143" t="s">
        <v>362</v>
      </c>
      <c r="C101" s="143" t="s">
        <v>527</v>
      </c>
      <c r="D101" s="33"/>
      <c r="E101" s="144">
        <v>22269</v>
      </c>
    </row>
    <row r="102" spans="1:5">
      <c r="A102" s="142" t="s">
        <v>388</v>
      </c>
      <c r="B102" s="143" t="s">
        <v>389</v>
      </c>
      <c r="C102" s="143" t="s">
        <v>528</v>
      </c>
      <c r="D102" s="33"/>
      <c r="E102" s="144">
        <v>30502</v>
      </c>
    </row>
    <row r="103" spans="1:5">
      <c r="A103" s="142" t="s">
        <v>194</v>
      </c>
      <c r="B103" s="143" t="s">
        <v>166</v>
      </c>
      <c r="C103" s="143" t="s">
        <v>196</v>
      </c>
      <c r="D103" s="33"/>
      <c r="E103" s="144">
        <v>24895</v>
      </c>
    </row>
    <row r="104" spans="1:5">
      <c r="A104" s="142" t="s">
        <v>194</v>
      </c>
      <c r="B104" s="143" t="s">
        <v>205</v>
      </c>
      <c r="C104" s="143" t="s">
        <v>529</v>
      </c>
      <c r="D104" s="33"/>
      <c r="E104" s="144">
        <v>35942</v>
      </c>
    </row>
    <row r="105" spans="1:5">
      <c r="A105" s="142" t="s">
        <v>448</v>
      </c>
      <c r="B105" s="143" t="s">
        <v>39</v>
      </c>
      <c r="C105" s="143" t="s">
        <v>530</v>
      </c>
      <c r="D105" s="33"/>
      <c r="E105" s="144">
        <v>23671</v>
      </c>
    </row>
    <row r="106" spans="1:5">
      <c r="A106" s="142" t="s">
        <v>314</v>
      </c>
      <c r="B106" s="143" t="s">
        <v>205</v>
      </c>
      <c r="C106" s="143" t="s">
        <v>631</v>
      </c>
      <c r="D106" s="33"/>
      <c r="E106" s="144">
        <v>28324</v>
      </c>
    </row>
    <row r="107" spans="1:5">
      <c r="A107" s="142" t="s">
        <v>8</v>
      </c>
      <c r="B107" s="143" t="s">
        <v>38</v>
      </c>
      <c r="C107" s="143" t="s">
        <v>531</v>
      </c>
      <c r="D107" s="33"/>
      <c r="E107" s="144">
        <v>18761</v>
      </c>
    </row>
    <row r="108" spans="1:5">
      <c r="A108" s="142" t="s">
        <v>258</v>
      </c>
      <c r="B108" s="143" t="s">
        <v>155</v>
      </c>
      <c r="C108" s="143" t="s">
        <v>255</v>
      </c>
      <c r="D108" s="33"/>
      <c r="E108" s="144">
        <v>24820</v>
      </c>
    </row>
    <row r="109" spans="1:5">
      <c r="A109" s="142" t="s">
        <v>3</v>
      </c>
      <c r="B109" s="143" t="s">
        <v>532</v>
      </c>
      <c r="C109" s="143" t="s">
        <v>533</v>
      </c>
      <c r="D109" s="33"/>
      <c r="E109" s="145">
        <v>22330</v>
      </c>
    </row>
    <row r="110" spans="1:5">
      <c r="A110" s="142" t="s">
        <v>329</v>
      </c>
      <c r="B110" s="143" t="s">
        <v>312</v>
      </c>
      <c r="C110" s="143" t="s">
        <v>328</v>
      </c>
      <c r="D110" s="33"/>
      <c r="E110" s="144">
        <v>29862</v>
      </c>
    </row>
    <row r="111" spans="1:5">
      <c r="A111" s="142" t="s">
        <v>3</v>
      </c>
      <c r="B111" s="143" t="s">
        <v>532</v>
      </c>
      <c r="C111" s="143" t="s">
        <v>533</v>
      </c>
      <c r="D111" s="33"/>
      <c r="E111" s="144">
        <v>22330</v>
      </c>
    </row>
    <row r="112" spans="1:5">
      <c r="A112" s="142" t="s">
        <v>224</v>
      </c>
      <c r="B112" s="143" t="s">
        <v>223</v>
      </c>
      <c r="C112" s="143" t="s">
        <v>534</v>
      </c>
      <c r="D112" s="33"/>
      <c r="E112" s="144">
        <v>19581</v>
      </c>
    </row>
    <row r="113" spans="1:10">
      <c r="A113" s="142" t="s">
        <v>632</v>
      </c>
      <c r="B113" s="143" t="s">
        <v>37</v>
      </c>
      <c r="C113" s="143" t="s">
        <v>633</v>
      </c>
      <c r="D113" s="113"/>
      <c r="E113" s="144">
        <v>27886</v>
      </c>
    </row>
    <row r="114" spans="1:10">
      <c r="A114" s="142" t="s">
        <v>552</v>
      </c>
      <c r="B114" s="143" t="s">
        <v>551</v>
      </c>
      <c r="C114" s="143" t="s">
        <v>548</v>
      </c>
      <c r="D114" s="33"/>
      <c r="E114" s="144">
        <v>29619</v>
      </c>
    </row>
    <row r="115" spans="1:10">
      <c r="A115" s="142" t="s">
        <v>6</v>
      </c>
      <c r="B115" s="143" t="s">
        <v>34</v>
      </c>
      <c r="C115" s="143" t="s">
        <v>634</v>
      </c>
      <c r="D115" s="33"/>
      <c r="E115" s="144">
        <v>16913</v>
      </c>
    </row>
    <row r="116" spans="1:10">
      <c r="A116" s="142" t="s">
        <v>392</v>
      </c>
      <c r="B116" s="143" t="s">
        <v>326</v>
      </c>
      <c r="C116" s="146" t="s">
        <v>535</v>
      </c>
      <c r="D116" s="33"/>
      <c r="E116" s="113">
        <v>17736</v>
      </c>
    </row>
    <row r="117" spans="1:10">
      <c r="A117" s="142" t="s">
        <v>635</v>
      </c>
      <c r="B117" s="143" t="s">
        <v>636</v>
      </c>
      <c r="C117" s="146" t="s">
        <v>637</v>
      </c>
      <c r="D117" s="33"/>
      <c r="E117" s="113">
        <v>34964</v>
      </c>
    </row>
    <row r="118" spans="1:10">
      <c r="A118" s="142" t="s">
        <v>638</v>
      </c>
      <c r="B118" s="143" t="s">
        <v>200</v>
      </c>
      <c r="C118" s="146" t="s">
        <v>639</v>
      </c>
      <c r="D118" s="33"/>
      <c r="E118" s="113">
        <v>24365</v>
      </c>
      <c r="H118" s="120"/>
      <c r="I118" s="122"/>
      <c r="J118" s="121"/>
    </row>
    <row r="119" spans="1:10">
      <c r="A119" s="142" t="s">
        <v>11</v>
      </c>
      <c r="B119" s="143" t="s">
        <v>37</v>
      </c>
      <c r="C119" s="146" t="s">
        <v>642</v>
      </c>
      <c r="D119" s="33"/>
      <c r="E119" s="113">
        <v>23986</v>
      </c>
      <c r="H119" s="120"/>
      <c r="I119" s="122"/>
      <c r="J119" s="121"/>
    </row>
    <row r="120" spans="1:10">
      <c r="A120" s="142" t="s">
        <v>11</v>
      </c>
      <c r="B120" s="143" t="s">
        <v>536</v>
      </c>
      <c r="C120" s="123" t="s">
        <v>537</v>
      </c>
      <c r="D120" s="113"/>
      <c r="E120" s="113">
        <v>35041</v>
      </c>
    </row>
    <row r="121" spans="1:10">
      <c r="A121" s="142" t="s">
        <v>354</v>
      </c>
      <c r="B121" s="135" t="s">
        <v>154</v>
      </c>
      <c r="C121" s="136" t="s">
        <v>349</v>
      </c>
      <c r="D121" s="33"/>
      <c r="E121" s="113">
        <v>24651</v>
      </c>
    </row>
    <row r="122" spans="1:10">
      <c r="A122" s="142" t="s">
        <v>15</v>
      </c>
      <c r="B122" s="143" t="s">
        <v>538</v>
      </c>
      <c r="C122" s="146" t="s">
        <v>539</v>
      </c>
      <c r="D122" s="33"/>
      <c r="E122" s="113">
        <v>25692</v>
      </c>
    </row>
    <row r="123" spans="1:10">
      <c r="A123" s="33" t="s">
        <v>640</v>
      </c>
      <c r="B123" s="33" t="s">
        <v>1</v>
      </c>
      <c r="C123" s="123" t="s">
        <v>338</v>
      </c>
      <c r="D123" s="33"/>
      <c r="E123" s="113">
        <v>25094</v>
      </c>
    </row>
    <row r="124" spans="1:10">
      <c r="A124" s="33" t="s">
        <v>542</v>
      </c>
      <c r="B124" s="143" t="s">
        <v>364</v>
      </c>
      <c r="C124" s="123" t="s">
        <v>543</v>
      </c>
      <c r="D124" s="33"/>
      <c r="E124" s="113">
        <v>31263</v>
      </c>
      <c r="H124" s="120"/>
      <c r="I124" s="122"/>
      <c r="J124" s="121"/>
    </row>
    <row r="125" spans="1:10">
      <c r="A125" s="33" t="s">
        <v>9</v>
      </c>
      <c r="B125" s="33" t="s">
        <v>40</v>
      </c>
      <c r="C125" s="123" t="s">
        <v>58</v>
      </c>
      <c r="D125" s="33"/>
      <c r="E125" s="113">
        <v>24909</v>
      </c>
    </row>
    <row r="126" spans="1:10">
      <c r="A126" s="33" t="s">
        <v>195</v>
      </c>
      <c r="B126" s="33" t="s">
        <v>204</v>
      </c>
      <c r="C126" s="123" t="s">
        <v>207</v>
      </c>
      <c r="D126" s="33"/>
      <c r="E126" s="113">
        <v>16908</v>
      </c>
    </row>
    <row r="127" spans="1:10">
      <c r="A127" s="33" t="s">
        <v>7</v>
      </c>
      <c r="B127" s="33" t="s">
        <v>30</v>
      </c>
      <c r="C127" s="123" t="s">
        <v>59</v>
      </c>
      <c r="D127" s="33"/>
      <c r="E127" s="113">
        <v>21332</v>
      </c>
    </row>
    <row r="128" spans="1:10">
      <c r="A128" s="33" t="s">
        <v>7</v>
      </c>
      <c r="B128" s="33" t="s">
        <v>153</v>
      </c>
      <c r="C128" s="123" t="s">
        <v>545</v>
      </c>
      <c r="D128" s="33"/>
      <c r="E128" s="113">
        <v>31385</v>
      </c>
    </row>
    <row r="129" spans="1:5">
      <c r="A129" s="137" t="s">
        <v>7</v>
      </c>
      <c r="B129" s="137" t="s">
        <v>193</v>
      </c>
      <c r="C129" s="123" t="s">
        <v>544</v>
      </c>
      <c r="D129" s="33"/>
      <c r="E129" s="113">
        <v>34828</v>
      </c>
    </row>
    <row r="130" spans="1:5">
      <c r="A130" s="53" t="s">
        <v>313</v>
      </c>
      <c r="B130" s="53" t="s">
        <v>176</v>
      </c>
      <c r="C130" s="123" t="s">
        <v>546</v>
      </c>
      <c r="D130" s="33"/>
      <c r="E130" s="113">
        <v>29337</v>
      </c>
    </row>
    <row r="131" spans="1:5">
      <c r="A131" s="53"/>
      <c r="B131" s="53"/>
      <c r="C131" s="123"/>
      <c r="D131" s="33"/>
      <c r="E131" s="113"/>
    </row>
    <row r="132" spans="1:5">
      <c r="A132" s="55"/>
      <c r="B132" s="55"/>
      <c r="C132" s="123"/>
      <c r="D132" s="33"/>
      <c r="E132" s="113"/>
    </row>
    <row r="133" spans="1:5">
      <c r="A133" s="33"/>
      <c r="B133" s="33"/>
      <c r="C133" s="123"/>
      <c r="D133" s="33"/>
      <c r="E133" s="113"/>
    </row>
    <row r="134" spans="1:5">
      <c r="A134" s="33"/>
      <c r="B134" s="33"/>
      <c r="C134" s="123"/>
      <c r="D134" s="33"/>
      <c r="E134" s="113"/>
    </row>
    <row r="135" spans="1:5">
      <c r="A135" s="33"/>
      <c r="B135" s="33"/>
      <c r="C135" s="123"/>
      <c r="D135" s="33"/>
      <c r="E135" s="113"/>
    </row>
    <row r="136" spans="1:5">
      <c r="A136" s="33"/>
      <c r="B136" s="33"/>
      <c r="C136" s="123"/>
      <c r="D136" s="33"/>
      <c r="E136" s="113"/>
    </row>
    <row r="137" spans="1:5">
      <c r="A137" s="33"/>
      <c r="B137" s="33"/>
      <c r="C137" s="123"/>
      <c r="D137" s="33"/>
      <c r="E137" s="113"/>
    </row>
    <row r="138" spans="1:5">
      <c r="A138" s="33"/>
      <c r="B138" s="33"/>
      <c r="C138" s="123"/>
      <c r="D138" s="33"/>
      <c r="E138" s="113"/>
    </row>
    <row r="139" spans="1:5">
      <c r="A139" s="132"/>
      <c r="B139" s="132"/>
      <c r="C139" s="123"/>
      <c r="D139" s="33"/>
      <c r="E139" s="113"/>
    </row>
    <row r="140" spans="1:5">
      <c r="A140" s="33"/>
      <c r="B140" s="33"/>
      <c r="C140" s="123"/>
      <c r="D140" s="33"/>
      <c r="E140" s="113"/>
    </row>
    <row r="141" spans="1:5">
      <c r="A141" s="33"/>
      <c r="B141" s="33"/>
      <c r="C141" s="123"/>
      <c r="D141" s="33"/>
      <c r="E141" s="113"/>
    </row>
    <row r="142" spans="1:5">
      <c r="A142" s="33"/>
      <c r="B142" s="33"/>
      <c r="C142" s="123"/>
      <c r="D142" s="33"/>
      <c r="E142" s="113"/>
    </row>
    <row r="143" spans="1:5">
      <c r="A143" s="33"/>
      <c r="B143" s="33"/>
      <c r="C143" s="123"/>
      <c r="D143" s="33"/>
      <c r="E143" s="113"/>
    </row>
    <row r="144" spans="1:5">
      <c r="A144" s="33"/>
      <c r="B144" s="33"/>
      <c r="C144" s="123"/>
      <c r="D144" s="33"/>
      <c r="E144" s="113"/>
    </row>
    <row r="145" spans="1:5">
      <c r="A145" s="33"/>
      <c r="B145" s="33"/>
      <c r="C145" s="123"/>
      <c r="D145" s="33"/>
      <c r="E145" s="113"/>
    </row>
    <row r="146" spans="1:5">
      <c r="A146" s="33"/>
      <c r="B146" s="33"/>
      <c r="C146" s="123"/>
      <c r="D146" s="33"/>
      <c r="E146" s="138"/>
    </row>
    <row r="147" spans="1:5">
      <c r="A147" s="33"/>
      <c r="B147" s="33"/>
      <c r="C147" s="123"/>
      <c r="D147" s="33"/>
      <c r="E147" s="113"/>
    </row>
    <row r="148" spans="1:5">
      <c r="A148" s="33"/>
      <c r="B148" s="33"/>
      <c r="C148" s="123"/>
      <c r="D148" s="33"/>
      <c r="E148" s="113"/>
    </row>
    <row r="149" spans="1:5">
      <c r="A149" s="33"/>
      <c r="B149" s="33"/>
      <c r="C149" s="123"/>
      <c r="D149" s="33"/>
      <c r="E149" s="113"/>
    </row>
    <row r="150" spans="1:5">
      <c r="A150" s="33"/>
      <c r="B150" s="33"/>
      <c r="C150" s="123"/>
      <c r="D150" s="33"/>
      <c r="E150" s="113"/>
    </row>
    <row r="151" spans="1:5">
      <c r="A151" s="33"/>
      <c r="B151" s="33"/>
      <c r="C151" s="123"/>
      <c r="D151" s="33"/>
      <c r="E151" s="113"/>
    </row>
    <row r="152" spans="1:5">
      <c r="A152" s="33"/>
      <c r="B152" s="33"/>
      <c r="C152" s="123"/>
      <c r="D152" s="33"/>
      <c r="E152" s="113"/>
    </row>
    <row r="153" spans="1:5">
      <c r="A153" s="53"/>
      <c r="B153" s="137"/>
      <c r="C153" s="123"/>
      <c r="D153" s="33"/>
      <c r="E153" s="113"/>
    </row>
    <row r="154" spans="1:5">
      <c r="A154" s="33"/>
      <c r="B154" s="33"/>
      <c r="C154" s="123"/>
      <c r="D154" s="33"/>
      <c r="E154" s="113"/>
    </row>
    <row r="155" spans="1:5">
      <c r="A155" s="33"/>
      <c r="B155" s="33"/>
      <c r="C155" s="123"/>
      <c r="D155" s="33"/>
      <c r="E155" s="113"/>
    </row>
    <row r="156" spans="1:5">
      <c r="A156" s="33"/>
      <c r="B156" s="33"/>
      <c r="C156" s="123"/>
      <c r="D156" s="33"/>
      <c r="E156" s="113"/>
    </row>
    <row r="157" spans="1:5">
      <c r="A157" s="33"/>
      <c r="B157" s="33"/>
      <c r="C157" s="123"/>
      <c r="D157" s="33"/>
      <c r="E157" s="113"/>
    </row>
    <row r="158" spans="1:5">
      <c r="A158" s="33"/>
      <c r="B158" s="33"/>
      <c r="C158" s="123"/>
      <c r="D158" s="33"/>
      <c r="E158" s="113"/>
    </row>
    <row r="159" spans="1:5">
      <c r="A159" s="33"/>
      <c r="B159" s="33"/>
      <c r="C159" s="123"/>
      <c r="D159" s="33"/>
      <c r="E159" s="113"/>
    </row>
    <row r="160" spans="1:5">
      <c r="A160" s="33"/>
      <c r="B160" s="33"/>
      <c r="C160" s="123"/>
      <c r="D160" s="33"/>
      <c r="E160" s="113"/>
    </row>
    <row r="161" spans="1:5">
      <c r="A161" s="33"/>
      <c r="B161" s="33"/>
      <c r="C161" s="123"/>
      <c r="D161" s="33"/>
      <c r="E161" s="113"/>
    </row>
    <row r="162" spans="1:5">
      <c r="A162" s="33"/>
      <c r="B162" s="33"/>
      <c r="C162" s="33"/>
      <c r="D162" s="33"/>
      <c r="E162" s="113"/>
    </row>
    <row r="163" spans="1:5">
      <c r="A163" s="33"/>
      <c r="B163" s="33"/>
      <c r="C163" s="123"/>
      <c r="D163" s="33"/>
      <c r="E163" s="113"/>
    </row>
    <row r="164" spans="1:5">
      <c r="A164" s="33"/>
      <c r="B164" s="33"/>
      <c r="C164" s="33"/>
      <c r="D164" s="33"/>
      <c r="E164" s="113"/>
    </row>
    <row r="165" spans="1:5">
      <c r="C165" s="107"/>
      <c r="E165" s="108"/>
    </row>
    <row r="166" spans="1:5">
      <c r="C166" s="107" t="str">
        <f>CONCATENATE(A166," ",B166)</f>
        <v xml:space="preserve"> </v>
      </c>
    </row>
    <row r="167" spans="1:5">
      <c r="C167" s="107" t="str">
        <f>CONCATENATE(A167," ",B167)</f>
        <v xml:space="preserve"> </v>
      </c>
    </row>
    <row r="168" spans="1:5">
      <c r="C168" s="107" t="str">
        <f>CONCATENATE(A168," ",B168)</f>
        <v xml:space="preserve"> </v>
      </c>
    </row>
    <row r="169" spans="1:5">
      <c r="C169" s="107" t="str">
        <f t="shared" ref="C169:C232" si="0">CONCATENATE(A169," ",B169)</f>
        <v xml:space="preserve"> </v>
      </c>
    </row>
    <row r="170" spans="1:5">
      <c r="C170" s="107" t="str">
        <f t="shared" si="0"/>
        <v xml:space="preserve"> </v>
      </c>
    </row>
    <row r="171" spans="1:5">
      <c r="C171" s="107" t="str">
        <f t="shared" si="0"/>
        <v xml:space="preserve"> </v>
      </c>
    </row>
    <row r="172" spans="1:5">
      <c r="C172" s="107" t="str">
        <f t="shared" si="0"/>
        <v xml:space="preserve"> </v>
      </c>
    </row>
    <row r="173" spans="1:5">
      <c r="C173" s="107" t="str">
        <f t="shared" si="0"/>
        <v xml:space="preserve"> </v>
      </c>
    </row>
    <row r="174" spans="1:5">
      <c r="C174" s="107" t="str">
        <f t="shared" si="0"/>
        <v xml:space="preserve"> </v>
      </c>
    </row>
    <row r="175" spans="1:5">
      <c r="C175" s="107" t="str">
        <f t="shared" si="0"/>
        <v xml:space="preserve"> </v>
      </c>
    </row>
    <row r="176" spans="1:5">
      <c r="C176" s="107" t="str">
        <f t="shared" si="0"/>
        <v xml:space="preserve"> </v>
      </c>
    </row>
    <row r="177" spans="3:3">
      <c r="C177" s="107" t="str">
        <f t="shared" si="0"/>
        <v xml:space="preserve"> </v>
      </c>
    </row>
    <row r="178" spans="3:3">
      <c r="C178" s="107" t="str">
        <f t="shared" si="0"/>
        <v xml:space="preserve"> </v>
      </c>
    </row>
    <row r="179" spans="3:3">
      <c r="C179" s="107" t="str">
        <f t="shared" si="0"/>
        <v xml:space="preserve"> </v>
      </c>
    </row>
    <row r="180" spans="3:3">
      <c r="C180" s="107" t="str">
        <f t="shared" si="0"/>
        <v xml:space="preserve"> </v>
      </c>
    </row>
    <row r="181" spans="3:3">
      <c r="C181" s="107" t="str">
        <f t="shared" si="0"/>
        <v xml:space="preserve"> </v>
      </c>
    </row>
    <row r="182" spans="3:3">
      <c r="C182" s="107" t="str">
        <f t="shared" si="0"/>
        <v xml:space="preserve"> </v>
      </c>
    </row>
    <row r="183" spans="3:3">
      <c r="C183" s="107" t="str">
        <f t="shared" si="0"/>
        <v xml:space="preserve"> </v>
      </c>
    </row>
    <row r="184" spans="3:3">
      <c r="C184" s="107" t="str">
        <f t="shared" si="0"/>
        <v xml:space="preserve"> </v>
      </c>
    </row>
    <row r="185" spans="3:3">
      <c r="C185" s="107" t="str">
        <f t="shared" si="0"/>
        <v xml:space="preserve"> </v>
      </c>
    </row>
    <row r="186" spans="3:3">
      <c r="C186" s="107" t="str">
        <f t="shared" si="0"/>
        <v xml:space="preserve"> </v>
      </c>
    </row>
    <row r="187" spans="3:3">
      <c r="C187" s="107" t="str">
        <f t="shared" si="0"/>
        <v xml:space="preserve"> </v>
      </c>
    </row>
    <row r="188" spans="3:3">
      <c r="C188" s="107" t="str">
        <f t="shared" si="0"/>
        <v xml:space="preserve"> </v>
      </c>
    </row>
    <row r="189" spans="3:3">
      <c r="C189" s="107" t="str">
        <f t="shared" si="0"/>
        <v xml:space="preserve"> </v>
      </c>
    </row>
    <row r="190" spans="3:3">
      <c r="C190" s="107" t="str">
        <f t="shared" si="0"/>
        <v xml:space="preserve"> </v>
      </c>
    </row>
    <row r="191" spans="3:3">
      <c r="C191" s="107" t="str">
        <f t="shared" si="0"/>
        <v xml:space="preserve"> </v>
      </c>
    </row>
    <row r="192" spans="3:3">
      <c r="C192" s="107" t="str">
        <f t="shared" si="0"/>
        <v xml:space="preserve"> </v>
      </c>
    </row>
    <row r="193" spans="3:3">
      <c r="C193" s="107" t="str">
        <f t="shared" si="0"/>
        <v xml:space="preserve"> </v>
      </c>
    </row>
    <row r="194" spans="3:3">
      <c r="C194" s="107" t="str">
        <f t="shared" si="0"/>
        <v xml:space="preserve"> </v>
      </c>
    </row>
    <row r="195" spans="3:3">
      <c r="C195" s="107" t="str">
        <f t="shared" si="0"/>
        <v xml:space="preserve"> </v>
      </c>
    </row>
    <row r="196" spans="3:3">
      <c r="C196" s="107" t="str">
        <f t="shared" si="0"/>
        <v xml:space="preserve"> </v>
      </c>
    </row>
    <row r="197" spans="3:3">
      <c r="C197" s="107" t="str">
        <f t="shared" si="0"/>
        <v xml:space="preserve"> </v>
      </c>
    </row>
    <row r="198" spans="3:3">
      <c r="C198" s="107" t="str">
        <f t="shared" si="0"/>
        <v xml:space="preserve"> </v>
      </c>
    </row>
    <row r="199" spans="3:3">
      <c r="C199" s="107" t="str">
        <f t="shared" si="0"/>
        <v xml:space="preserve"> </v>
      </c>
    </row>
    <row r="200" spans="3:3">
      <c r="C200" s="107" t="str">
        <f t="shared" si="0"/>
        <v xml:space="preserve"> </v>
      </c>
    </row>
    <row r="201" spans="3:3">
      <c r="C201" s="107" t="str">
        <f t="shared" si="0"/>
        <v xml:space="preserve"> </v>
      </c>
    </row>
    <row r="202" spans="3:3">
      <c r="C202" s="107" t="str">
        <f t="shared" si="0"/>
        <v xml:space="preserve"> </v>
      </c>
    </row>
    <row r="203" spans="3:3">
      <c r="C203" s="107" t="str">
        <f t="shared" si="0"/>
        <v xml:space="preserve"> </v>
      </c>
    </row>
    <row r="204" spans="3:3">
      <c r="C204" s="107" t="str">
        <f t="shared" si="0"/>
        <v xml:space="preserve"> </v>
      </c>
    </row>
    <row r="205" spans="3:3">
      <c r="C205" s="107" t="str">
        <f t="shared" si="0"/>
        <v xml:space="preserve"> </v>
      </c>
    </row>
    <row r="206" spans="3:3">
      <c r="C206" s="107" t="str">
        <f t="shared" si="0"/>
        <v xml:space="preserve"> </v>
      </c>
    </row>
    <row r="207" spans="3:3">
      <c r="C207" s="107" t="str">
        <f t="shared" si="0"/>
        <v xml:space="preserve"> </v>
      </c>
    </row>
    <row r="208" spans="3:3">
      <c r="C208" s="107" t="str">
        <f t="shared" si="0"/>
        <v xml:space="preserve"> </v>
      </c>
    </row>
    <row r="209" spans="3:3">
      <c r="C209" s="107" t="str">
        <f t="shared" si="0"/>
        <v xml:space="preserve"> </v>
      </c>
    </row>
    <row r="210" spans="3:3">
      <c r="C210" s="107" t="str">
        <f t="shared" si="0"/>
        <v xml:space="preserve"> </v>
      </c>
    </row>
    <row r="211" spans="3:3">
      <c r="C211" s="107" t="str">
        <f t="shared" si="0"/>
        <v xml:space="preserve"> </v>
      </c>
    </row>
    <row r="212" spans="3:3">
      <c r="C212" s="107" t="str">
        <f t="shared" si="0"/>
        <v xml:space="preserve"> </v>
      </c>
    </row>
    <row r="213" spans="3:3">
      <c r="C213" s="107" t="str">
        <f t="shared" si="0"/>
        <v xml:space="preserve"> </v>
      </c>
    </row>
    <row r="214" spans="3:3">
      <c r="C214" s="107" t="str">
        <f t="shared" si="0"/>
        <v xml:space="preserve"> </v>
      </c>
    </row>
    <row r="215" spans="3:3">
      <c r="C215" s="107" t="str">
        <f t="shared" si="0"/>
        <v xml:space="preserve"> </v>
      </c>
    </row>
    <row r="216" spans="3:3">
      <c r="C216" s="107" t="str">
        <f t="shared" si="0"/>
        <v xml:space="preserve"> </v>
      </c>
    </row>
    <row r="217" spans="3:3">
      <c r="C217" s="107" t="str">
        <f t="shared" si="0"/>
        <v xml:space="preserve"> </v>
      </c>
    </row>
    <row r="218" spans="3:3">
      <c r="C218" s="107" t="str">
        <f t="shared" si="0"/>
        <v xml:space="preserve"> </v>
      </c>
    </row>
    <row r="219" spans="3:3">
      <c r="C219" s="107" t="str">
        <f t="shared" si="0"/>
        <v xml:space="preserve"> </v>
      </c>
    </row>
    <row r="220" spans="3:3">
      <c r="C220" s="107" t="str">
        <f t="shared" si="0"/>
        <v xml:space="preserve"> </v>
      </c>
    </row>
    <row r="221" spans="3:3">
      <c r="C221" s="107" t="str">
        <f t="shared" si="0"/>
        <v xml:space="preserve"> </v>
      </c>
    </row>
    <row r="222" spans="3:3">
      <c r="C222" s="107" t="str">
        <f t="shared" si="0"/>
        <v xml:space="preserve"> </v>
      </c>
    </row>
    <row r="223" spans="3:3">
      <c r="C223" s="107" t="str">
        <f t="shared" si="0"/>
        <v xml:space="preserve"> </v>
      </c>
    </row>
    <row r="224" spans="3:3">
      <c r="C224" s="107" t="str">
        <f t="shared" si="0"/>
        <v xml:space="preserve"> </v>
      </c>
    </row>
    <row r="225" spans="3:3">
      <c r="C225" s="107" t="str">
        <f t="shared" si="0"/>
        <v xml:space="preserve"> </v>
      </c>
    </row>
    <row r="226" spans="3:3">
      <c r="C226" s="107" t="str">
        <f t="shared" si="0"/>
        <v xml:space="preserve"> </v>
      </c>
    </row>
    <row r="227" spans="3:3">
      <c r="C227" s="107" t="str">
        <f t="shared" si="0"/>
        <v xml:space="preserve"> </v>
      </c>
    </row>
    <row r="228" spans="3:3">
      <c r="C228" s="107" t="str">
        <f t="shared" si="0"/>
        <v xml:space="preserve"> </v>
      </c>
    </row>
    <row r="229" spans="3:3">
      <c r="C229" s="107" t="str">
        <f t="shared" si="0"/>
        <v xml:space="preserve"> </v>
      </c>
    </row>
    <row r="230" spans="3:3">
      <c r="C230" s="107" t="str">
        <f t="shared" si="0"/>
        <v xml:space="preserve"> </v>
      </c>
    </row>
    <row r="231" spans="3:3">
      <c r="C231" s="107" t="str">
        <f t="shared" si="0"/>
        <v xml:space="preserve"> </v>
      </c>
    </row>
    <row r="232" spans="3:3">
      <c r="C232" s="107" t="str">
        <f t="shared" si="0"/>
        <v xml:space="preserve"> </v>
      </c>
    </row>
    <row r="233" spans="3:3">
      <c r="C233" s="107" t="str">
        <f t="shared" ref="C233:C242" si="1">CONCATENATE(A233," ",B233)</f>
        <v xml:space="preserve"> </v>
      </c>
    </row>
    <row r="234" spans="3:3">
      <c r="C234" s="107" t="str">
        <f t="shared" si="1"/>
        <v xml:space="preserve"> </v>
      </c>
    </row>
    <row r="235" spans="3:3">
      <c r="C235" s="107" t="str">
        <f t="shared" si="1"/>
        <v xml:space="preserve"> </v>
      </c>
    </row>
    <row r="236" spans="3:3">
      <c r="C236" s="107" t="str">
        <f t="shared" si="1"/>
        <v xml:space="preserve"> </v>
      </c>
    </row>
    <row r="237" spans="3:3">
      <c r="C237" s="107" t="str">
        <f t="shared" si="1"/>
        <v xml:space="preserve"> </v>
      </c>
    </row>
    <row r="238" spans="3:3">
      <c r="C238" s="107" t="str">
        <f t="shared" si="1"/>
        <v xml:space="preserve"> </v>
      </c>
    </row>
    <row r="239" spans="3:3">
      <c r="C239" s="107" t="str">
        <f t="shared" si="1"/>
        <v xml:space="preserve"> </v>
      </c>
    </row>
    <row r="240" spans="3:3">
      <c r="C240" s="107" t="str">
        <f t="shared" si="1"/>
        <v xml:space="preserve"> </v>
      </c>
    </row>
    <row r="241" spans="3:3">
      <c r="C241" s="107" t="str">
        <f t="shared" si="1"/>
        <v xml:space="preserve"> </v>
      </c>
    </row>
    <row r="242" spans="3:3">
      <c r="C242" s="107" t="str">
        <f t="shared" si="1"/>
        <v xml:space="preserve"> </v>
      </c>
    </row>
  </sheetData>
  <sheetProtection password="9D4B" sheet="1" objects="1" scenarios="1"/>
  <sortState ref="G4:G25">
    <sortCondition ref="G4:G25"/>
  </sortState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5:Z159"/>
  <sheetViews>
    <sheetView workbookViewId="0">
      <selection activeCell="J36" sqref="J36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249</v>
      </c>
      <c r="F5" s="81" t="str">
        <f>VLOOKUP($A$5,'Ref - All Grand Prix Events'!$A$3:$E$14,3)</f>
        <v>Reigate Half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42995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13.1 miles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14</v>
      </c>
      <c r="K8" s="52"/>
    </row>
    <row r="9" spans="1:26" ht="18" thickBot="1">
      <c r="B9" s="4" t="s">
        <v>47</v>
      </c>
      <c r="C9" s="2"/>
      <c r="D9" s="2"/>
      <c r="E9" s="249" t="s">
        <v>44</v>
      </c>
      <c r="F9" s="251"/>
      <c r="G9" s="249" t="s">
        <v>45</v>
      </c>
      <c r="H9" s="251"/>
      <c r="J9" s="8"/>
      <c r="K9" s="4" t="s">
        <v>51</v>
      </c>
      <c r="L9" s="2"/>
      <c r="M9" s="2"/>
      <c r="N9" s="249" t="s">
        <v>44</v>
      </c>
      <c r="O9" s="251"/>
      <c r="P9" s="249" t="s">
        <v>45</v>
      </c>
      <c r="Q9" s="251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/>
      <c r="C11" s="118" t="e">
        <f>IF(VLOOKUP('Race 4'!B11,'Reference Men'!$C$4:$E$196,3,FALSE)=0," ",VLOOKUP('Race 4'!B11,'Reference Men'!$C$4:$E$196,3,FALSE))</f>
        <v>#N/A</v>
      </c>
      <c r="D11" s="119" t="str">
        <f>IF(ISERROR(INT(((-C11+'Race 4'!$B$6)/365.25))),"",INT(((-C11+'Race 4'!$B$6)/365.25)))</f>
        <v/>
      </c>
      <c r="E11" s="95"/>
      <c r="F11" s="93"/>
      <c r="G11" s="94" t="e">
        <f>(VLOOKUP(D11,'Mens Wava'!$A$5:$AG$101,$B$8,FALSE))/((3600*HOUR(E11))+(60*MINUTE(E11))+((1*SECOND(E11))))</f>
        <v>#N/A</v>
      </c>
      <c r="H11" s="27"/>
      <c r="J11" s="8">
        <v>1</v>
      </c>
      <c r="K11" s="26"/>
      <c r="L11" s="118" t="e">
        <f>IF(VLOOKUP('Race 4'!K11,'Reference Ladies'!$C$3:$E$185,3,FALSE)=0," ",VLOOKUP('Race 4'!K11,'Reference Ladies'!$C$3:$E$185,3,FALSE))</f>
        <v>#N/A</v>
      </c>
      <c r="M11" s="119" t="str">
        <f>IF(ISERROR(INT(((-L11+'Race 4'!$B$6)/365.25))),"",INT(((-L11+'Race 4'!$B$6)/365.25)))</f>
        <v/>
      </c>
      <c r="N11" s="95"/>
      <c r="O11" s="93"/>
      <c r="P11" s="94" t="e">
        <f>(VLOOKUP(M11,'Ladies WAVA'!$A$5:$AG$101,$B$8,FALSE))/((3600*HOUR(N11))+(60*MINUTE(N11))+((1*SECOND(N11))))</f>
        <v>#N/A</v>
      </c>
      <c r="Q11" s="27"/>
      <c r="W11" s="14"/>
      <c r="Z11" s="14"/>
    </row>
    <row r="12" spans="1:26" ht="16" thickBot="1">
      <c r="A12" s="8">
        <v>2</v>
      </c>
      <c r="B12" s="26"/>
      <c r="C12" s="118" t="e">
        <f>IF(VLOOKUP('Race 4'!B12,'Reference Men'!$C$4:$E$196,3,FALSE)=0," ",VLOOKUP('Race 4'!B12,'Reference Men'!$C$4:$E$196,3,FALSE))</f>
        <v>#N/A</v>
      </c>
      <c r="D12" s="119" t="str">
        <f>IF(ISERROR(INT(((-C12+'Race 4'!$B$6)/365.25))),"",INT(((-C12+'Race 4'!$B$6)/365.25)))</f>
        <v/>
      </c>
      <c r="E12" s="95"/>
      <c r="F12" s="93"/>
      <c r="G12" s="94" t="e">
        <f>(VLOOKUP(D12,'Mens Wava'!$A$5:$AG$101,$B$8,FALSE))/((3600*HOUR(E12))+(60*MINUTE(E12))+((1*SECOND(E12))))</f>
        <v>#N/A</v>
      </c>
      <c r="H12" s="27"/>
      <c r="J12" s="8">
        <v>2</v>
      </c>
      <c r="K12" s="26"/>
      <c r="L12" s="118" t="e">
        <f>IF(VLOOKUP('Race 4'!K12,'Reference Ladies'!$C$3:$E$185,3,FALSE)=0," ",VLOOKUP('Race 4'!K12,'Reference Ladies'!$C$3:$E$185,3,FALSE))</f>
        <v>#N/A</v>
      </c>
      <c r="M12" s="119" t="str">
        <f>IF(ISERROR(INT(((-L12+'Race 4'!$B$6)/365.25))),"",INT(((-L12+'Race 4'!$B$6)/365.25)))</f>
        <v/>
      </c>
      <c r="N12" s="95"/>
      <c r="O12" s="93"/>
      <c r="P12" s="94" t="e">
        <f>(VLOOKUP(M12,'Ladies WAVA'!$A$5:$AG$101,$B$8,FALSE))/((3600*HOUR(N12))+(60*MINUTE(N12))+((1*SECOND(N12))))</f>
        <v>#N/A</v>
      </c>
      <c r="Q12" s="27"/>
      <c r="W12" s="14"/>
      <c r="Z12" s="14"/>
    </row>
    <row r="13" spans="1:26" ht="16" thickBot="1">
      <c r="A13" s="8">
        <v>3</v>
      </c>
      <c r="B13" s="26"/>
      <c r="C13" s="118" t="e">
        <f>IF(VLOOKUP('Race 4'!B13,'Reference Men'!$C$4:$E$196,3,FALSE)=0," ",VLOOKUP('Race 4'!B13,'Reference Men'!$C$4:$E$196,3,FALSE))</f>
        <v>#N/A</v>
      </c>
      <c r="D13" s="119" t="str">
        <f>IF(ISERROR(INT(((-C13+'Race 4'!$B$6)/365.25))),"",INT(((-C13+'Race 4'!$B$6)/365.25)))</f>
        <v/>
      </c>
      <c r="E13" s="95"/>
      <c r="F13" s="93"/>
      <c r="G13" s="94" t="e">
        <f>(VLOOKUP(D13,'Mens Wava'!$A$5:$AG$101,$B$8,FALSE))/((3600*HOUR(E13))+(60*MINUTE(E13))+((1*SECOND(E13))))</f>
        <v>#N/A</v>
      </c>
      <c r="H13" s="27"/>
      <c r="J13" s="8">
        <v>3</v>
      </c>
      <c r="K13" s="26"/>
      <c r="L13" s="118" t="e">
        <f>IF(VLOOKUP('Race 4'!K13,'Reference Ladies'!$C$3:$E$185,3,FALSE)=0," ",VLOOKUP('Race 4'!K13,'Reference Ladies'!$C$3:$E$185,3,FALSE))</f>
        <v>#N/A</v>
      </c>
      <c r="M13" s="119" t="str">
        <f>IF(ISERROR(INT(((-L13+'Race 4'!$B$6)/365.25))),"",INT(((-L13+'Race 4'!$B$6)/365.25)))</f>
        <v/>
      </c>
      <c r="N13" s="95"/>
      <c r="O13" s="93"/>
      <c r="P13" s="94" t="e">
        <f>(VLOOKUP(M13,'Ladies WAVA'!$A$5:$AG$101,$B$8,FALSE))/((3600*HOUR(N13))+(60*MINUTE(N13))+((1*SECOND(N13))))</f>
        <v>#N/A</v>
      </c>
      <c r="Q13" s="27"/>
      <c r="W13" s="14"/>
      <c r="Z13" s="14"/>
    </row>
    <row r="14" spans="1:26" ht="16" thickBot="1">
      <c r="A14" s="8">
        <v>4</v>
      </c>
      <c r="B14" s="26"/>
      <c r="C14" s="118" t="e">
        <f>IF(VLOOKUP('Race 4'!B14,'Reference Men'!$C$4:$E$196,3,FALSE)=0," ",VLOOKUP('Race 4'!B14,'Reference Men'!$C$4:$E$196,3,FALSE))</f>
        <v>#N/A</v>
      </c>
      <c r="D14" s="119" t="str">
        <f>IF(ISERROR(INT(((-C14+'Race 4'!$B$6)/365.25))),"",INT(((-C14+'Race 4'!$B$6)/365.25)))</f>
        <v/>
      </c>
      <c r="E14" s="95"/>
      <c r="F14" s="93"/>
      <c r="G14" s="94" t="e">
        <f>(VLOOKUP(D14,'Mens Wava'!$A$5:$AG$101,$B$8,FALSE))/((3600*HOUR(E14))+(60*MINUTE(E14))+((1*SECOND(E14))))</f>
        <v>#N/A</v>
      </c>
      <c r="H14" s="27"/>
      <c r="J14" s="8">
        <v>4</v>
      </c>
      <c r="K14" s="26"/>
      <c r="L14" s="118" t="e">
        <f>IF(VLOOKUP('Race 4'!K14,'Reference Ladies'!$C$3:$E$185,3,FALSE)=0," ",VLOOKUP('Race 4'!K14,'Reference Ladies'!$C$3:$E$185,3,FALSE))</f>
        <v>#N/A</v>
      </c>
      <c r="M14" s="119" t="str">
        <f>IF(ISERROR(INT(((-L14+'Race 4'!$B$6)/365.25))),"",INT(((-L14+'Race 4'!$B$6)/365.25)))</f>
        <v/>
      </c>
      <c r="N14" s="95"/>
      <c r="O14" s="93"/>
      <c r="P14" s="94" t="e">
        <f>(VLOOKUP(M14,'Ladies WAVA'!$A$5:$AG$101,$B$8,FALSE))/((3600*HOUR(N14))+(60*MINUTE(N14))+((1*SECOND(N14))))</f>
        <v>#N/A</v>
      </c>
      <c r="Q14" s="27"/>
      <c r="W14" s="14"/>
      <c r="Z14" s="14"/>
    </row>
    <row r="15" spans="1:26" ht="16" thickBot="1">
      <c r="A15" s="8">
        <v>5</v>
      </c>
      <c r="B15" s="26"/>
      <c r="C15" s="118" t="e">
        <f>IF(VLOOKUP('Race 4'!B15,'Reference Men'!$C$4:$E$196,3,FALSE)=0," ",VLOOKUP('Race 4'!B15,'Reference Men'!$C$4:$E$196,3,FALSE))</f>
        <v>#N/A</v>
      </c>
      <c r="D15" s="119" t="str">
        <f>IF(ISERROR(INT(((-C15+'Race 4'!$B$6)/365.25))),"",INT(((-C15+'Race 4'!$B$6)/365.25)))</f>
        <v/>
      </c>
      <c r="E15" s="95"/>
      <c r="F15" s="93"/>
      <c r="G15" s="94" t="e">
        <f>(VLOOKUP(D15,'Mens Wava'!$A$5:$AG$101,$B$8,FALSE))/((3600*HOUR(E15))+(60*MINUTE(E15))+((1*SECOND(E15))))</f>
        <v>#N/A</v>
      </c>
      <c r="H15" s="27"/>
      <c r="J15" s="8">
        <v>5</v>
      </c>
      <c r="K15" s="26"/>
      <c r="L15" s="118" t="e">
        <f>IF(VLOOKUP('Race 4'!K15,'Reference Ladies'!$C$3:$E$185,3,FALSE)=0," ",VLOOKUP('Race 4'!K15,'Reference Ladies'!$C$3:$E$185,3,FALSE))</f>
        <v>#N/A</v>
      </c>
      <c r="M15" s="119" t="str">
        <f>IF(ISERROR(INT(((-L15+'Race 4'!$B$6)/365.25))),"",INT(((-L15+'Race 4'!$B$6)/365.25)))</f>
        <v/>
      </c>
      <c r="N15" s="95"/>
      <c r="O15" s="93"/>
      <c r="P15" s="94" t="e">
        <f>(VLOOKUP(M15,'Ladies WAVA'!$A$5:$AG$101,$B$8,FALSE))/((3600*HOUR(N15))+(60*MINUTE(N15))+((1*SECOND(N15))))</f>
        <v>#N/A</v>
      </c>
      <c r="Q15" s="27"/>
      <c r="W15" s="14"/>
      <c r="Z15" s="14"/>
    </row>
    <row r="16" spans="1:26" ht="16" thickBot="1">
      <c r="A16" s="8">
        <v>6</v>
      </c>
      <c r="B16" s="26"/>
      <c r="C16" s="118" t="e">
        <f>IF(VLOOKUP('Race 4'!B16,'Reference Men'!$C$4:$E$196,3,FALSE)=0," ",VLOOKUP('Race 4'!B16,'Reference Men'!$C$4:$E$196,3,FALSE))</f>
        <v>#N/A</v>
      </c>
      <c r="D16" s="119" t="str">
        <f>IF(ISERROR(INT(((-C16+'Race 4'!$B$6)/365.25))),"",INT(((-C16+'Race 4'!$B$6)/365.25)))</f>
        <v/>
      </c>
      <c r="E16" s="95"/>
      <c r="F16" s="93"/>
      <c r="G16" s="94" t="e">
        <f>(VLOOKUP(D16,'Mens Wava'!$A$5:$AG$101,$B$8,FALSE))/((3600*HOUR(E16))+(60*MINUTE(E16))+((1*SECOND(E16))))</f>
        <v>#N/A</v>
      </c>
      <c r="H16" s="27"/>
      <c r="J16" s="8">
        <v>6</v>
      </c>
      <c r="K16" s="26"/>
      <c r="L16" s="118" t="e">
        <f>IF(VLOOKUP('Race 4'!K16,'Reference Ladies'!$C$3:$E$185,3,FALSE)=0," ",VLOOKUP('Race 4'!K16,'Reference Ladies'!$C$3:$E$185,3,FALSE))</f>
        <v>#N/A</v>
      </c>
      <c r="M16" s="119" t="str">
        <f>IF(ISERROR(INT(((-L16+'Race 4'!$B$6)/365.25))),"",INT(((-L16+'Race 4'!$B$6)/365.25)))</f>
        <v/>
      </c>
      <c r="N16" s="95"/>
      <c r="O16" s="93"/>
      <c r="P16" s="94" t="e">
        <f>(VLOOKUP(M16,'Ladies WAVA'!$A$5:$AG$101,$B$8,FALSE))/((3600*HOUR(N16))+(60*MINUTE(N16))+((1*SECOND(N16))))</f>
        <v>#N/A</v>
      </c>
      <c r="Q16" s="27"/>
      <c r="W16" s="14"/>
      <c r="Z16" s="14"/>
    </row>
    <row r="17" spans="1:26" ht="16" thickBot="1">
      <c r="A17" s="8">
        <v>7</v>
      </c>
      <c r="B17" s="26"/>
      <c r="C17" s="118" t="e">
        <f>IF(VLOOKUP('Race 4'!B17,'Reference Men'!$C$4:$E$196,3,FALSE)=0," ",VLOOKUP('Race 4'!B17,'Reference Men'!$C$4:$E$196,3,FALSE))</f>
        <v>#N/A</v>
      </c>
      <c r="D17" s="119" t="str">
        <f>IF(ISERROR(INT(((-C17+'Race 4'!$B$6)/365.25))),"",INT(((-C17+'Race 4'!$B$6)/365.25)))</f>
        <v/>
      </c>
      <c r="E17" s="95"/>
      <c r="F17" s="93"/>
      <c r="G17" s="94" t="e">
        <f>(VLOOKUP(D17,'Mens Wava'!$A$5:$AG$101,$B$8,FALSE))/((3600*HOUR(E17))+(60*MINUTE(E17))+((1*SECOND(E17))))</f>
        <v>#N/A</v>
      </c>
      <c r="H17" s="27"/>
      <c r="J17" s="8">
        <v>7</v>
      </c>
      <c r="K17" s="26"/>
      <c r="L17" s="118" t="e">
        <f>IF(VLOOKUP('Race 4'!K17,'Reference Ladies'!$C$3:$E$185,3,FALSE)=0," ",VLOOKUP('Race 4'!K17,'Reference Ladies'!$C$3:$E$185,3,FALSE))</f>
        <v>#N/A</v>
      </c>
      <c r="M17" s="119" t="str">
        <f>IF(ISERROR(INT(((-L17+'Race 4'!$B$6)/365.25))),"",INT(((-L17+'Race 4'!$B$6)/365.25)))</f>
        <v/>
      </c>
      <c r="N17" s="95"/>
      <c r="O17" s="93"/>
      <c r="P17" s="94" t="e">
        <f>(VLOOKUP(M17,'Ladies WAVA'!$A$5:$AG$101,$B$8,FALSE))/((3600*HOUR(N17))+(60*MINUTE(N17))+((1*SECOND(N17))))</f>
        <v>#N/A</v>
      </c>
      <c r="Q17" s="27"/>
      <c r="W17" s="14"/>
      <c r="Z17" s="14"/>
    </row>
    <row r="18" spans="1:26" ht="16" thickBot="1">
      <c r="A18" s="8">
        <v>8</v>
      </c>
      <c r="B18" s="26"/>
      <c r="C18" s="118" t="e">
        <f>IF(VLOOKUP('Race 4'!B18,'Reference Men'!$C$4:$E$196,3,FALSE)=0," ",VLOOKUP('Race 4'!B18,'Reference Men'!$C$4:$E$196,3,FALSE))</f>
        <v>#N/A</v>
      </c>
      <c r="D18" s="119" t="str">
        <f>IF(ISERROR(INT(((-C18+'Race 4'!$B$6)/365.25))),"",INT(((-C18+'Race 4'!$B$6)/365.25)))</f>
        <v/>
      </c>
      <c r="E18" s="95"/>
      <c r="F18" s="93"/>
      <c r="G18" s="94" t="e">
        <f>(VLOOKUP(D18,'Mens Wava'!$A$5:$AG$101,$B$8,FALSE))/((3600*HOUR(E18))+(60*MINUTE(E18))+((1*SECOND(E18))))</f>
        <v>#N/A</v>
      </c>
      <c r="H18" s="27"/>
      <c r="J18" s="8">
        <v>8</v>
      </c>
      <c r="K18" s="26"/>
      <c r="L18" s="118" t="e">
        <f>IF(VLOOKUP('Race 4'!K18,'Reference Ladies'!$C$3:$E$185,3,FALSE)=0," ",VLOOKUP('Race 4'!K18,'Reference Ladies'!$C$3:$E$185,3,FALSE))</f>
        <v>#N/A</v>
      </c>
      <c r="M18" s="119" t="str">
        <f>IF(ISERROR(INT(((-L18+'Race 4'!$B$6)/365.25))),"",INT(((-L18+'Race 4'!$B$6)/365.25)))</f>
        <v/>
      </c>
      <c r="N18" s="95"/>
      <c r="O18" s="93"/>
      <c r="P18" s="94" t="e">
        <f>(VLOOKUP(M18,'Ladies WAVA'!$A$5:$AG$101,$B$8,FALSE))/((3600*HOUR(N18))+(60*MINUTE(N18))+((1*SECOND(N18))))</f>
        <v>#N/A</v>
      </c>
      <c r="Q18" s="27"/>
      <c r="W18" s="14"/>
      <c r="Z18" s="14"/>
    </row>
    <row r="19" spans="1:26" ht="16" thickBot="1">
      <c r="A19" s="8">
        <v>9</v>
      </c>
      <c r="B19" s="26"/>
      <c r="C19" s="118" t="e">
        <f>IF(VLOOKUP('Race 4'!B19,'Reference Men'!$C$4:$E$196,3,FALSE)=0," ",VLOOKUP('Race 4'!B19,'Reference Men'!$C$4:$E$196,3,FALSE))</f>
        <v>#N/A</v>
      </c>
      <c r="D19" s="119" t="str">
        <f>IF(ISERROR(INT(((-C19+'Race 4'!$B$6)/365.25))),"",INT(((-C19+'Race 4'!$B$6)/365.25)))</f>
        <v/>
      </c>
      <c r="E19" s="95"/>
      <c r="F19" s="93"/>
      <c r="G19" s="94" t="e">
        <f>(VLOOKUP(D19,'Mens Wava'!$A$5:$AG$101,$B$8,FALSE))/((3600*HOUR(E19))+(60*MINUTE(E19))+((1*SECOND(E19))))</f>
        <v>#N/A</v>
      </c>
      <c r="H19" s="27"/>
      <c r="J19" s="8">
        <v>9</v>
      </c>
      <c r="K19" s="26"/>
      <c r="L19" s="118" t="e">
        <f>IF(VLOOKUP('Race 4'!K19,'Reference Ladies'!$C$3:$E$185,3,FALSE)=0," ",VLOOKUP('Race 4'!K19,'Reference Ladies'!$C$3:$E$185,3,FALSE))</f>
        <v>#N/A</v>
      </c>
      <c r="M19" s="119" t="str">
        <f>IF(ISERROR(INT(((-L19+'Race 4'!$B$6)/365.25))),"",INT(((-L19+'Race 4'!$B$6)/365.25)))</f>
        <v/>
      </c>
      <c r="N19" s="95"/>
      <c r="O19" s="93"/>
      <c r="P19" s="94" t="e">
        <f>(VLOOKUP(M19,'Ladies WAVA'!$A$5:$AG$101,$B$8,FALSE))/((3600*HOUR(N19))+(60*MINUTE(N19))+((1*SECOND(N19))))</f>
        <v>#N/A</v>
      </c>
      <c r="Q19" s="27"/>
      <c r="W19" s="14"/>
      <c r="Z19" s="14"/>
    </row>
    <row r="20" spans="1:26" ht="16" thickBot="1">
      <c r="A20" s="8">
        <v>10</v>
      </c>
      <c r="B20" s="26"/>
      <c r="C20" s="118" t="e">
        <f>IF(VLOOKUP('Race 4'!B20,'Reference Men'!$C$4:$E$196,3,FALSE)=0," ",VLOOKUP('Race 4'!B20,'Reference Men'!$C$4:$E$196,3,FALSE))</f>
        <v>#N/A</v>
      </c>
      <c r="D20" s="119" t="str">
        <f>IF(ISERROR(INT(((-C20+'Race 4'!$B$6)/365.25))),"",INT(((-C20+'Race 4'!$B$6)/365.25)))</f>
        <v/>
      </c>
      <c r="E20" s="95"/>
      <c r="F20" s="93"/>
      <c r="G20" s="94" t="e">
        <f>(VLOOKUP(D20,'Mens Wava'!$A$5:$AG$101,$B$8,FALSE))/((3600*HOUR(E20))+(60*MINUTE(E20))+((1*SECOND(E20))))</f>
        <v>#N/A</v>
      </c>
      <c r="H20" s="27"/>
      <c r="J20" s="8">
        <v>10</v>
      </c>
      <c r="K20" s="26"/>
      <c r="L20" s="118" t="e">
        <f>IF(VLOOKUP('Race 4'!K20,'Reference Ladies'!$C$3:$E$185,3,FALSE)=0," ",VLOOKUP('Race 4'!K20,'Reference Ladies'!$C$3:$E$185,3,FALSE))</f>
        <v>#N/A</v>
      </c>
      <c r="M20" s="119" t="str">
        <f>IF(ISERROR(INT(((-L20+'Race 4'!$B$6)/365.25))),"",INT(((-L20+'Race 4'!$B$6)/365.25)))</f>
        <v/>
      </c>
      <c r="N20" s="95"/>
      <c r="O20" s="93"/>
      <c r="P20" s="94" t="e">
        <f>(VLOOKUP(M20,'Ladies WAVA'!$A$5:$AG$101,$B$8,FALSE))/((3600*HOUR(N20))+(60*MINUTE(N20))+((1*SECOND(N20))))</f>
        <v>#N/A</v>
      </c>
      <c r="Q20" s="27"/>
      <c r="W20" s="14"/>
      <c r="Z20" s="14"/>
    </row>
    <row r="21" spans="1:26" ht="16" thickBot="1">
      <c r="A21" s="8">
        <v>11</v>
      </c>
      <c r="B21" s="26"/>
      <c r="C21" s="118" t="e">
        <f>IF(VLOOKUP('Race 4'!B21,'Reference Men'!$C$4:$E$196,3,FALSE)=0," ",VLOOKUP('Race 4'!B21,'Reference Men'!$C$4:$E$196,3,FALSE))</f>
        <v>#N/A</v>
      </c>
      <c r="D21" s="119" t="str">
        <f>IF(ISERROR(INT(((-C21+'Race 4'!$B$6)/365.25))),"",INT(((-C21+'Race 4'!$B$6)/365.25)))</f>
        <v/>
      </c>
      <c r="E21" s="95"/>
      <c r="F21" s="93"/>
      <c r="G21" s="94" t="e">
        <f>(VLOOKUP(D21,'Mens Wava'!$A$5:$AG$101,$B$8,FALSE))/((3600*HOUR(E21))+(60*MINUTE(E21))+((1*SECOND(E21))))</f>
        <v>#N/A</v>
      </c>
      <c r="H21" s="27"/>
      <c r="J21" s="8">
        <v>11</v>
      </c>
      <c r="K21" s="26"/>
      <c r="L21" s="118" t="e">
        <f>IF(VLOOKUP('Race 4'!K21,'Reference Ladies'!$C$3:$E$185,3,FALSE)=0," ",VLOOKUP('Race 4'!K21,'Reference Ladies'!$C$3:$E$185,3,FALSE))</f>
        <v>#N/A</v>
      </c>
      <c r="M21" s="119" t="str">
        <f>IF(ISERROR(INT(((-L21+'Race 4'!$B$6)/365.25))),"",INT(((-L21+'Race 4'!$B$6)/365.25)))</f>
        <v/>
      </c>
      <c r="N21" s="95"/>
      <c r="O21" s="93"/>
      <c r="P21" s="94" t="e">
        <f>(VLOOKUP(M21,'Ladies WAVA'!$A$5:$AG$101,$B$8,FALSE))/((3600*HOUR(N21))+(60*MINUTE(N21))+((1*SECOND(N21))))</f>
        <v>#N/A</v>
      </c>
      <c r="Q21" s="27"/>
      <c r="W21" s="14"/>
      <c r="Z21" s="14"/>
    </row>
    <row r="22" spans="1:26" ht="16" thickBot="1">
      <c r="A22" s="8">
        <v>12</v>
      </c>
      <c r="B22" s="26"/>
      <c r="C22" s="118" t="e">
        <f>IF(VLOOKUP('Race 4'!B22,'Reference Men'!$C$4:$E$196,3,FALSE)=0," ",VLOOKUP('Race 4'!B22,'Reference Men'!$C$4:$E$196,3,FALSE))</f>
        <v>#N/A</v>
      </c>
      <c r="D22" s="119" t="str">
        <f>IF(ISERROR(INT(((-C22+'Race 4'!$B$6)/365.25))),"",INT(((-C22+'Race 4'!$B$6)/365.25)))</f>
        <v/>
      </c>
      <c r="E22" s="95"/>
      <c r="F22" s="93"/>
      <c r="G22" s="94" t="e">
        <f>(VLOOKUP(D22,'Mens Wava'!$A$5:$AG$101,$B$8,FALSE))/((3600*HOUR(E22))+(60*MINUTE(E22))+((1*SECOND(E22))))</f>
        <v>#N/A</v>
      </c>
      <c r="H22" s="27"/>
      <c r="J22" s="8">
        <v>12</v>
      </c>
      <c r="K22" s="26"/>
      <c r="L22" s="118" t="e">
        <f>IF(VLOOKUP('Race 4'!K22,'Reference Ladies'!$C$3:$E$185,3,FALSE)=0," ",VLOOKUP('Race 4'!K22,'Reference Ladies'!$C$3:$E$185,3,FALSE))</f>
        <v>#N/A</v>
      </c>
      <c r="M22" s="119" t="str">
        <f>IF(ISERROR(INT(((-L22+'Race 4'!$B$6)/365.25))),"",INT(((-L22+'Race 4'!$B$6)/365.25)))</f>
        <v/>
      </c>
      <c r="N22" s="95"/>
      <c r="O22" s="93"/>
      <c r="P22" s="94" t="e">
        <f>(VLOOKUP(M22,'Ladies WAVA'!$A$5:$AG$101,$B$8,FALSE))/((3600*HOUR(N22))+(60*MINUTE(N22))+((1*SECOND(N22))))</f>
        <v>#N/A</v>
      </c>
      <c r="Q22" s="27"/>
      <c r="W22" s="14"/>
      <c r="Z22" s="14"/>
    </row>
    <row r="23" spans="1:26" ht="16" thickBot="1">
      <c r="A23" s="8">
        <v>13</v>
      </c>
      <c r="B23" s="26"/>
      <c r="C23" s="118" t="e">
        <f>IF(VLOOKUP('Race 4'!B23,'Reference Men'!$C$4:$E$196,3,FALSE)=0," ",VLOOKUP('Race 4'!B23,'Reference Men'!$C$4:$E$196,3,FALSE))</f>
        <v>#N/A</v>
      </c>
      <c r="D23" s="119" t="str">
        <f>IF(ISERROR(INT(((-C23+'Race 4'!$B$6)/365.25))),"",INT(((-C23+'Race 4'!$B$6)/365.25)))</f>
        <v/>
      </c>
      <c r="E23" s="95"/>
      <c r="F23" s="93"/>
      <c r="G23" s="94" t="e">
        <f>(VLOOKUP(D23,'Mens Wava'!$A$5:$AG$101,$B$8,FALSE))/((3600*HOUR(E23))+(60*MINUTE(E23))+((1*SECOND(E23))))</f>
        <v>#N/A</v>
      </c>
      <c r="H23" s="27"/>
      <c r="J23" s="8">
        <v>13</v>
      </c>
      <c r="K23" s="26"/>
      <c r="L23" s="118" t="e">
        <f>IF(VLOOKUP('Race 4'!K23,'Reference Ladies'!$C$3:$E$185,3,FALSE)=0," ",VLOOKUP('Race 4'!K23,'Reference Ladies'!$C$3:$E$185,3,FALSE))</f>
        <v>#N/A</v>
      </c>
      <c r="M23" s="119" t="str">
        <f>IF(ISERROR(INT(((-L23+'Race 4'!$B$6)/365.25))),"",INT(((-L23+'Race 4'!$B$6)/365.25)))</f>
        <v/>
      </c>
      <c r="N23" s="95"/>
      <c r="O23" s="93"/>
      <c r="P23" s="94" t="e">
        <f>(VLOOKUP(M23,'Ladies WAVA'!$A$5:$AG$101,$B$8,FALSE))/((3600*HOUR(N23))+(60*MINUTE(N23))+((1*SECOND(N23))))</f>
        <v>#N/A</v>
      </c>
      <c r="Q23" s="27"/>
      <c r="W23" s="14"/>
      <c r="Z23" s="14"/>
    </row>
    <row r="24" spans="1:26" ht="16" thickBot="1">
      <c r="A24" s="8">
        <v>14</v>
      </c>
      <c r="B24" s="26"/>
      <c r="C24" s="118" t="e">
        <f>IF(VLOOKUP('Race 4'!B24,'Reference Men'!$C$4:$E$196,3,FALSE)=0," ",VLOOKUP('Race 4'!B24,'Reference Men'!$C$4:$E$196,3,FALSE))</f>
        <v>#N/A</v>
      </c>
      <c r="D24" s="119" t="str">
        <f>IF(ISERROR(INT(((-C24+'Race 4'!$B$6)/365.25))),"",INT(((-C24+'Race 4'!$B$6)/365.25)))</f>
        <v/>
      </c>
      <c r="E24" s="95"/>
      <c r="F24" s="93"/>
      <c r="G24" s="94" t="e">
        <f>(VLOOKUP(D24,'Mens Wava'!$A$5:$AG$101,$B$8,FALSE))/((3600*HOUR(E24))+(60*MINUTE(E24))+((1*SECOND(E24))))</f>
        <v>#N/A</v>
      </c>
      <c r="H24" s="27"/>
      <c r="J24" s="8">
        <v>14</v>
      </c>
      <c r="K24" s="26"/>
      <c r="L24" s="118" t="e">
        <f>IF(VLOOKUP('Race 4'!K24,'Reference Ladies'!$C$3:$E$185,3,FALSE)=0," ",VLOOKUP('Race 4'!K24,'Reference Ladies'!$C$3:$E$185,3,FALSE))</f>
        <v>#N/A</v>
      </c>
      <c r="M24" s="119" t="str">
        <f>IF(ISERROR(INT(((-L24+'Race 4'!$B$6)/365.25))),"",INT(((-L24+'Race 4'!$B$6)/365.25)))</f>
        <v/>
      </c>
      <c r="N24" s="95"/>
      <c r="O24" s="93"/>
      <c r="P24" s="94" t="e">
        <f>(VLOOKUP(M24,'Ladies WAVA'!$A$5:$AG$101,$B$8,FALSE))/((3600*HOUR(N24))+(60*MINUTE(N24))+((1*SECOND(N24))))</f>
        <v>#N/A</v>
      </c>
      <c r="Q24" s="27"/>
      <c r="W24" s="14"/>
      <c r="Z24" s="14"/>
    </row>
    <row r="25" spans="1:26" ht="16" thickBot="1">
      <c r="A25" s="8">
        <v>15</v>
      </c>
      <c r="B25" s="26"/>
      <c r="C25" s="118" t="e">
        <f>IF(VLOOKUP('Race 4'!B25,'Reference Men'!$C$4:$E$196,3,FALSE)=0," ",VLOOKUP('Race 4'!B25,'Reference Men'!$C$4:$E$196,3,FALSE))</f>
        <v>#N/A</v>
      </c>
      <c r="D25" s="119" t="str">
        <f>IF(ISERROR(INT(((-C25+'Race 4'!$B$6)/365.25))),"",INT(((-C25+'Race 4'!$B$6)/365.25)))</f>
        <v/>
      </c>
      <c r="E25" s="95"/>
      <c r="F25" s="93"/>
      <c r="G25" s="94" t="e">
        <f>(VLOOKUP(D25,'Mens Wava'!$A$5:$AG$101,$B$8,FALSE))/((3600*HOUR(E25))+(60*MINUTE(E25))+((1*SECOND(E25))))</f>
        <v>#N/A</v>
      </c>
      <c r="H25" s="27"/>
      <c r="J25" s="8">
        <v>15</v>
      </c>
      <c r="K25" s="26"/>
      <c r="L25" s="118" t="e">
        <f>IF(VLOOKUP('Race 4'!K25,'Reference Ladies'!$C$3:$E$185,3,FALSE)=0," ",VLOOKUP('Race 4'!K25,'Reference Ladies'!$C$3:$E$185,3,FALSE))</f>
        <v>#N/A</v>
      </c>
      <c r="M25" s="119" t="str">
        <f>IF(ISERROR(INT(((-L25+'Race 4'!$B$6)/365.25))),"",INT(((-L25+'Race 4'!$B$6)/365.25)))</f>
        <v/>
      </c>
      <c r="N25" s="95"/>
      <c r="O25" s="93"/>
      <c r="P25" s="94" t="e">
        <f>(VLOOKUP(M25,'Ladies WAVA'!$A$5:$AG$101,$B$8,FALSE))/((3600*HOUR(N25))+(60*MINUTE(N25))+((1*SECOND(N25))))</f>
        <v>#N/A</v>
      </c>
      <c r="Q25" s="27"/>
      <c r="W25" s="14"/>
      <c r="Z25" s="14"/>
    </row>
    <row r="26" spans="1:26" ht="16" thickBot="1">
      <c r="A26" s="8">
        <v>16</v>
      </c>
      <c r="B26" s="26"/>
      <c r="C26" s="118" t="e">
        <f>IF(VLOOKUP('Race 4'!B26,'Reference Men'!$C$4:$E$196,3,FALSE)=0," ",VLOOKUP('Race 4'!B26,'Reference Men'!$C$4:$E$196,3,FALSE))</f>
        <v>#N/A</v>
      </c>
      <c r="D26" s="119" t="str">
        <f>IF(ISERROR(INT(((-C26+'Race 4'!$B$6)/365.25))),"",INT(((-C26+'Race 4'!$B$6)/365.25)))</f>
        <v/>
      </c>
      <c r="E26" s="95"/>
      <c r="F26" s="93"/>
      <c r="G26" s="94" t="e">
        <f>(VLOOKUP(D26,'Mens Wava'!$A$5:$AG$101,$B$8,FALSE))/((3600*HOUR(E26))+(60*MINUTE(E26))+((1*SECOND(E26))))</f>
        <v>#N/A</v>
      </c>
      <c r="H26" s="27"/>
      <c r="J26" s="8">
        <v>16</v>
      </c>
      <c r="K26" s="26"/>
      <c r="L26" s="118" t="e">
        <f>IF(VLOOKUP('Race 4'!K26,'Reference Ladies'!$C$3:$E$185,3,FALSE)=0," ",VLOOKUP('Race 4'!K26,'Reference Ladies'!$C$3:$E$185,3,FALSE))</f>
        <v>#N/A</v>
      </c>
      <c r="M26" s="119" t="str">
        <f>IF(ISERROR(INT(((-L26+'Race 4'!$B$6)/365.25))),"",INT(((-L26+'Race 4'!$B$6)/365.25)))</f>
        <v/>
      </c>
      <c r="N26" s="95"/>
      <c r="O26" s="93"/>
      <c r="P26" s="94" t="e">
        <f>(VLOOKUP(M26,'Ladies WAVA'!$A$5:$AG$101,$B$8,FALSE))/((3600*HOUR(N26))+(60*MINUTE(N26))+((1*SECOND(N26))))</f>
        <v>#N/A</v>
      </c>
      <c r="Q26" s="27"/>
      <c r="W26" s="14"/>
      <c r="Z26" s="14"/>
    </row>
    <row r="27" spans="1:26" ht="16" thickBot="1">
      <c r="A27" s="8">
        <v>17</v>
      </c>
      <c r="B27" s="26"/>
      <c r="C27" s="118" t="e">
        <f>IF(VLOOKUP('Race 4'!B27,'Reference Men'!$C$4:$E$196,3,FALSE)=0," ",VLOOKUP('Race 4'!B27,'Reference Men'!$C$4:$E$196,3,FALSE))</f>
        <v>#N/A</v>
      </c>
      <c r="D27" s="119" t="str">
        <f>IF(ISERROR(INT(((-C27+'Race 4'!$B$6)/365.25))),"",INT(((-C27+'Race 4'!$B$6)/365.25)))</f>
        <v/>
      </c>
      <c r="E27" s="95"/>
      <c r="F27" s="93"/>
      <c r="G27" s="94" t="e">
        <f>(VLOOKUP(D27,'Mens Wava'!$A$5:$AG$101,$B$8,FALSE))/((3600*HOUR(E27))+(60*MINUTE(E27))+((1*SECOND(E27))))</f>
        <v>#N/A</v>
      </c>
      <c r="H27" s="27"/>
      <c r="J27" s="8">
        <v>17</v>
      </c>
      <c r="K27" s="26"/>
      <c r="L27" s="118" t="e">
        <f>IF(VLOOKUP('Race 4'!K27,'Reference Ladies'!$C$3:$E$185,3,FALSE)=0," ",VLOOKUP('Race 4'!K27,'Reference Ladies'!$C$3:$E$185,3,FALSE))</f>
        <v>#N/A</v>
      </c>
      <c r="M27" s="119" t="str">
        <f>IF(ISERROR(INT(((-L27+'Race 4'!$B$6)/365.25))),"",INT(((-L27+'Race 4'!$B$6)/365.25)))</f>
        <v/>
      </c>
      <c r="N27" s="95"/>
      <c r="O27" s="93"/>
      <c r="P27" s="94" t="e">
        <f>(VLOOKUP(M27,'Ladies WAVA'!$A$5:$AG$101,$B$8,FALSE))/((3600*HOUR(N27))+(60*MINUTE(N27))+((1*SECOND(N27))))</f>
        <v>#N/A</v>
      </c>
      <c r="Q27" s="27"/>
      <c r="W27" s="14"/>
      <c r="Z27" s="14"/>
    </row>
    <row r="28" spans="1:26" ht="16" thickBot="1">
      <c r="A28" s="8">
        <v>18</v>
      </c>
      <c r="B28" s="26"/>
      <c r="C28" s="118" t="e">
        <f>IF(VLOOKUP('Race 4'!B28,'Reference Men'!$C$4:$E$196,3,FALSE)=0," ",VLOOKUP('Race 4'!B28,'Reference Men'!$C$4:$E$196,3,FALSE))</f>
        <v>#N/A</v>
      </c>
      <c r="D28" s="119" t="str">
        <f>IF(ISERROR(INT(((-C28+'Race 4'!$B$6)/365.25))),"",INT(((-C28+'Race 4'!$B$6)/365.25)))</f>
        <v/>
      </c>
      <c r="E28" s="95"/>
      <c r="F28" s="93"/>
      <c r="G28" s="94" t="e">
        <f>(VLOOKUP(D28,'Mens Wava'!$A$5:$AG$101,$B$8,FALSE))/((3600*HOUR(E28))+(60*MINUTE(E28))+((1*SECOND(E28))))</f>
        <v>#N/A</v>
      </c>
      <c r="H28" s="27"/>
      <c r="J28" s="8">
        <v>18</v>
      </c>
      <c r="K28" s="26"/>
      <c r="L28" s="118" t="e">
        <f>IF(VLOOKUP('Race 4'!K28,'Reference Ladies'!$C$3:$E$185,3,FALSE)=0," ",VLOOKUP('Race 4'!K28,'Reference Ladies'!$C$3:$E$185,3,FALSE))</f>
        <v>#N/A</v>
      </c>
      <c r="M28" s="119" t="str">
        <f>IF(ISERROR(INT(((-L28+'Race 4'!$B$6)/365.25))),"",INT(((-L28+'Race 4'!$B$6)/365.25)))</f>
        <v/>
      </c>
      <c r="N28" s="95"/>
      <c r="O28" s="93"/>
      <c r="P28" s="94" t="e">
        <f>(VLOOKUP(M28,'Ladies WAVA'!$A$5:$AG$101,$B$8,FALSE))/((3600*HOUR(N28))+(60*MINUTE(N28))+((1*SECOND(N28))))</f>
        <v>#N/A</v>
      </c>
      <c r="Q28" s="27"/>
      <c r="W28" s="14"/>
      <c r="Z28" s="14"/>
    </row>
    <row r="29" spans="1:26" ht="16" thickBot="1">
      <c r="A29" s="8">
        <v>19</v>
      </c>
      <c r="B29" s="26"/>
      <c r="C29" s="118" t="e">
        <f>IF(VLOOKUP('Race 4'!B29,'Reference Men'!$C$4:$E$196,3,FALSE)=0," ",VLOOKUP('Race 4'!B29,'Reference Men'!$C$4:$E$196,3,FALSE))</f>
        <v>#N/A</v>
      </c>
      <c r="D29" s="119" t="str">
        <f>IF(ISERROR(INT(((-C29+'Race 4'!$B$6)/365.25))),"",INT(((-C29+'Race 4'!$B$6)/365.25)))</f>
        <v/>
      </c>
      <c r="E29" s="95"/>
      <c r="F29" s="93"/>
      <c r="G29" s="94" t="e">
        <f>(VLOOKUP(D29,'Mens Wava'!$A$5:$AG$101,$B$8,FALSE))/((3600*HOUR(E29))+(60*MINUTE(E29))+((1*SECOND(E29))))</f>
        <v>#N/A</v>
      </c>
      <c r="H29" s="27"/>
      <c r="J29" s="8">
        <v>19</v>
      </c>
      <c r="K29" s="26"/>
      <c r="L29" s="118" t="e">
        <f>IF(VLOOKUP('Race 4'!K29,'Reference Ladies'!$C$3:$E$185,3,FALSE)=0," ",VLOOKUP('Race 4'!K29,'Reference Ladies'!$C$3:$E$185,3,FALSE))</f>
        <v>#N/A</v>
      </c>
      <c r="M29" s="119" t="str">
        <f>IF(ISERROR(INT(((-L29+'Race 4'!$B$6)/365.25))),"",INT(((-L29+'Race 4'!$B$6)/365.25)))</f>
        <v/>
      </c>
      <c r="N29" s="95"/>
      <c r="O29" s="93"/>
      <c r="P29" s="94" t="e">
        <f>(VLOOKUP(M29,'Ladies WAVA'!$A$5:$AG$101,$B$8,FALSE))/((3600*HOUR(N29))+(60*MINUTE(N29))+((1*SECOND(N29))))</f>
        <v>#N/A</v>
      </c>
      <c r="Q29" s="27"/>
      <c r="W29" s="14"/>
      <c r="Z29" s="14"/>
    </row>
    <row r="30" spans="1:26" ht="16" thickBot="1">
      <c r="A30" s="8">
        <v>20</v>
      </c>
      <c r="B30" s="26"/>
      <c r="C30" s="118" t="e">
        <f>IF(VLOOKUP('Race 4'!B30,'Reference Men'!$C$4:$E$196,3,FALSE)=0," ",VLOOKUP('Race 4'!B30,'Reference Men'!$C$4:$E$196,3,FALSE))</f>
        <v>#N/A</v>
      </c>
      <c r="D30" s="119" t="str">
        <f>IF(ISERROR(INT(((-C30+'Race 4'!$B$6)/365.25))),"",INT(((-C30+'Race 4'!$B$6)/365.25)))</f>
        <v/>
      </c>
      <c r="E30" s="95"/>
      <c r="F30" s="93"/>
      <c r="G30" s="94" t="e">
        <f>(VLOOKUP(D30,'Mens Wava'!$A$5:$AG$101,$B$8,FALSE))/((3600*HOUR(E30))+(60*MINUTE(E30))+((1*SECOND(E30))))</f>
        <v>#N/A</v>
      </c>
      <c r="H30" s="27"/>
      <c r="J30" s="8">
        <v>20</v>
      </c>
      <c r="K30" s="26"/>
      <c r="L30" s="118" t="e">
        <f>IF(VLOOKUP('Race 4'!K30,'Reference Ladies'!$C$3:$E$185,3,FALSE)=0," ",VLOOKUP('Race 4'!K30,'Reference Ladies'!$C$3:$E$185,3,FALSE))</f>
        <v>#N/A</v>
      </c>
      <c r="M30" s="119" t="str">
        <f>IF(ISERROR(INT(((-L30+'Race 4'!$B$6)/365.25))),"",INT(((-L30+'Race 4'!$B$6)/365.25)))</f>
        <v/>
      </c>
      <c r="N30" s="95"/>
      <c r="O30" s="93"/>
      <c r="P30" s="94" t="e">
        <f>(VLOOKUP(M30,'Ladies WAVA'!$A$5:$AG$101,$B$8,FALSE))/((3600*HOUR(N30))+(60*MINUTE(N30))+((1*SECOND(N30))))</f>
        <v>#N/A</v>
      </c>
      <c r="Q30" s="27"/>
      <c r="W30" s="14"/>
      <c r="Z30" s="14"/>
    </row>
    <row r="31" spans="1:26" ht="16" thickBot="1">
      <c r="A31" s="8">
        <v>21</v>
      </c>
      <c r="B31" s="85"/>
      <c r="C31" s="118" t="e">
        <f>IF(VLOOKUP('Race 4'!B31,'Reference Men'!$C$4:$E$196,3,FALSE)=0," ",VLOOKUP('Race 4'!B31,'Reference Men'!$C$4:$E$196,3,FALSE))</f>
        <v>#N/A</v>
      </c>
      <c r="D31" s="119" t="str">
        <f>IF(ISERROR(INT(((-C31+'Race 4'!$B$6)/365.25))),"",INT(((-C31+'Race 4'!$B$6)/365.25)))</f>
        <v/>
      </c>
      <c r="E31" s="86"/>
      <c r="F31" s="87"/>
      <c r="G31" s="94" t="e">
        <f>(VLOOKUP(D31,'Mens Wava'!$A$5:$AG$101,$B$8,FALSE))/((3600*HOUR(E31))+(60*MINUTE(E31))+((1*SECOND(E31))))</f>
        <v>#N/A</v>
      </c>
      <c r="H31" s="89"/>
      <c r="J31" s="8">
        <v>21</v>
      </c>
      <c r="K31" s="85"/>
      <c r="L31" s="118" t="e">
        <f>IF(VLOOKUP('Race 4'!K31,'Reference Ladies'!$C$3:$E$185,3,FALSE)=0," ",VLOOKUP('Race 4'!K31,'Reference Ladies'!$C$3:$E$185,3,FALSE))</f>
        <v>#N/A</v>
      </c>
      <c r="M31" s="119" t="str">
        <f>IF(ISERROR(INT(((-L31+'Race 4'!$B$6)/365.25))),"",INT(((-L31+'Race 4'!$B$6)/365.25)))</f>
        <v/>
      </c>
      <c r="N31" s="86"/>
      <c r="O31" s="87"/>
      <c r="P31" s="94" t="e">
        <f>(VLOOKUP(M31,'Ladies WAVA'!$A$5:$AG$101,$B$8,FALSE))/((3600*HOUR(N31))+(60*MINUTE(N31))+((1*SECOND(N31))))</f>
        <v>#N/A</v>
      </c>
      <c r="Q31" s="89"/>
    </row>
    <row r="32" spans="1:26" s="8" customFormat="1">
      <c r="F32" s="96">
        <f>SUM(F11:F31)</f>
        <v>0</v>
      </c>
      <c r="H32" s="96">
        <f>SUM(H11:H31)</f>
        <v>0</v>
      </c>
      <c r="O32" s="96">
        <f>SUM(O11:O31)</f>
        <v>0</v>
      </c>
      <c r="Q32" s="96">
        <f>SUM(Q11:Q31)</f>
        <v>0</v>
      </c>
    </row>
    <row r="33" spans="23:26" customFormat="1">
      <c r="W33" s="14"/>
      <c r="Z33" s="14"/>
    </row>
    <row r="34" spans="23:26" customFormat="1">
      <c r="W34" s="14"/>
      <c r="Z34" s="14"/>
    </row>
    <row r="35" spans="23:26" customFormat="1">
      <c r="W35" s="14"/>
      <c r="Z35" s="14"/>
    </row>
    <row r="36" spans="23:26" customFormat="1">
      <c r="W36" s="14"/>
      <c r="Z36" s="14"/>
    </row>
    <row r="37" spans="23:26" customFormat="1">
      <c r="W37" s="14"/>
      <c r="Z37" s="14"/>
    </row>
    <row r="38" spans="23:26" customFormat="1">
      <c r="W38" s="14"/>
      <c r="Z38" s="14"/>
    </row>
    <row r="39" spans="23:26" customFormat="1">
      <c r="W39" s="14"/>
      <c r="Z39" s="14"/>
    </row>
    <row r="40" spans="23:26" customFormat="1">
      <c r="W40" s="14"/>
      <c r="Z40" s="14"/>
    </row>
    <row r="41" spans="23:26" customFormat="1">
      <c r="W41" s="14"/>
      <c r="Z41" s="14"/>
    </row>
    <row r="42" spans="23:26" customFormat="1">
      <c r="W42" s="14"/>
      <c r="Z42" s="14"/>
    </row>
    <row r="43" spans="23:26" customFormat="1">
      <c r="W43" s="14"/>
      <c r="Z43" s="14"/>
    </row>
    <row r="44" spans="23:26" customFormat="1">
      <c r="W44" s="14"/>
      <c r="Z44" s="14"/>
    </row>
    <row r="45" spans="23:26" customFormat="1">
      <c r="W45" s="14"/>
      <c r="Z45" s="14"/>
    </row>
    <row r="46" spans="23:26" customFormat="1">
      <c r="W46" s="14"/>
      <c r="Z46" s="14"/>
    </row>
    <row r="47" spans="23:26" customFormat="1">
      <c r="W47" s="14"/>
      <c r="Z47" s="14"/>
    </row>
    <row r="48" spans="23:26" customFormat="1">
      <c r="W48" s="14"/>
      <c r="Z48" s="14"/>
    </row>
    <row r="49" spans="23:26" customFormat="1">
      <c r="W49" s="14"/>
      <c r="Z49" s="14"/>
    </row>
    <row r="50" spans="23:26" customFormat="1">
      <c r="W50" s="14"/>
      <c r="Z50" s="14"/>
    </row>
    <row r="51" spans="23:26" customFormat="1">
      <c r="W51" s="14"/>
      <c r="Z51" s="14"/>
    </row>
    <row r="52" spans="23:26" customFormat="1">
      <c r="W52" s="14"/>
      <c r="Z52" s="14"/>
    </row>
    <row r="53" spans="23:26" customFormat="1">
      <c r="W53" s="14"/>
      <c r="Z53" s="14"/>
    </row>
    <row r="54" spans="23:26" customFormat="1">
      <c r="W54" s="14"/>
      <c r="Z54" s="14"/>
    </row>
    <row r="55" spans="23:26" customFormat="1">
      <c r="W55" s="14"/>
      <c r="Z55" s="14"/>
    </row>
    <row r="56" spans="23:26" customFormat="1">
      <c r="W56" s="14"/>
      <c r="Z56" s="14"/>
    </row>
    <row r="57" spans="23:26" customFormat="1">
      <c r="W57" s="14"/>
      <c r="Z57" s="14"/>
    </row>
    <row r="58" spans="23:26" customFormat="1">
      <c r="W58" s="14"/>
      <c r="Z58" s="14"/>
    </row>
    <row r="59" spans="23:26" customFormat="1">
      <c r="W59" s="14"/>
      <c r="Z59" s="14"/>
    </row>
    <row r="60" spans="23:26" customFormat="1">
      <c r="W60" s="14"/>
      <c r="Z60" s="14"/>
    </row>
    <row r="61" spans="23:26" customFormat="1">
      <c r="W61" s="14"/>
      <c r="Z61" s="14"/>
    </row>
    <row r="62" spans="23:26" customFormat="1">
      <c r="W62" s="14"/>
      <c r="Z62" s="14"/>
    </row>
    <row r="63" spans="23:26" customFormat="1">
      <c r="W63" s="14"/>
      <c r="Z63" s="14"/>
    </row>
    <row r="64" spans="23:26" customFormat="1">
      <c r="W64" s="14"/>
      <c r="Z64" s="14"/>
    </row>
    <row r="65" spans="23:26" customFormat="1">
      <c r="W65" s="14"/>
      <c r="Z65" s="14"/>
    </row>
    <row r="66" spans="23:26" customFormat="1">
      <c r="W66" s="14"/>
      <c r="Z66" s="14"/>
    </row>
    <row r="67" spans="23:26" customFormat="1">
      <c r="W67" s="14"/>
      <c r="Z67" s="14"/>
    </row>
    <row r="68" spans="23:26" customFormat="1">
      <c r="W68" s="14"/>
      <c r="Z68" s="14"/>
    </row>
    <row r="69" spans="23:26" customFormat="1">
      <c r="W69" s="14"/>
      <c r="Z69" s="14"/>
    </row>
    <row r="70" spans="23:26" customFormat="1">
      <c r="W70" s="14"/>
      <c r="Z70" s="14"/>
    </row>
    <row r="71" spans="23:26" customFormat="1">
      <c r="W71" s="14"/>
      <c r="Z71" s="14"/>
    </row>
    <row r="72" spans="23:26" customFormat="1">
      <c r="W72" s="14"/>
      <c r="Z72" s="14"/>
    </row>
    <row r="73" spans="23:26" customFormat="1">
      <c r="W73" s="14"/>
      <c r="Z73" s="14"/>
    </row>
    <row r="74" spans="23:26" customFormat="1">
      <c r="W74" s="14"/>
      <c r="Z74" s="14"/>
    </row>
    <row r="75" spans="23:26" customFormat="1">
      <c r="W75" s="14"/>
      <c r="Z75" s="14"/>
    </row>
    <row r="76" spans="23:26" customFormat="1">
      <c r="W76" s="14"/>
      <c r="Z76" s="14"/>
    </row>
    <row r="77" spans="23:26" customFormat="1">
      <c r="W77" s="14"/>
      <c r="Z77" s="14"/>
    </row>
    <row r="78" spans="23:26" customFormat="1">
      <c r="W78" s="14"/>
      <c r="Z78" s="14"/>
    </row>
    <row r="79" spans="23:26" customFormat="1">
      <c r="W79" s="14">
        <f>+'Reference Men'!$C163</f>
        <v>0</v>
      </c>
      <c r="Z79" s="14"/>
    </row>
    <row r="80" spans="23:26" customFormat="1">
      <c r="W80" s="14" t="e">
        <f>+'Reference Men'!#REF!</f>
        <v>#REF!</v>
      </c>
      <c r="Z80" s="14"/>
    </row>
    <row r="81" spans="23:26" customFormat="1">
      <c r="W81" s="14">
        <f>+'Reference Men'!$C165</f>
        <v>0</v>
      </c>
      <c r="Z81" s="14"/>
    </row>
    <row r="82" spans="23:26" customFormat="1">
      <c r="W82" s="14" t="str">
        <f>+'Reference Men'!$C166</f>
        <v xml:space="preserve"> </v>
      </c>
      <c r="Z82" s="14"/>
    </row>
    <row r="83" spans="23:26" customFormat="1">
      <c r="W83" s="14" t="str">
        <f>+'Reference Men'!$C167</f>
        <v xml:space="preserve"> </v>
      </c>
      <c r="Z83" s="14"/>
    </row>
    <row r="84" spans="23:26" customFormat="1">
      <c r="W84" s="14" t="str">
        <f>+'Reference Men'!$C168</f>
        <v xml:space="preserve"> </v>
      </c>
      <c r="Z84" s="14"/>
    </row>
    <row r="85" spans="23:26" customFormat="1">
      <c r="W85" s="14" t="str">
        <f>+'Reference Men'!$C169</f>
        <v xml:space="preserve"> </v>
      </c>
      <c r="Z85" s="14"/>
    </row>
    <row r="86" spans="23:26" customFormat="1">
      <c r="W86" s="14" t="str">
        <f>+'Reference Men'!$C170</f>
        <v xml:space="preserve"> </v>
      </c>
      <c r="Z86" s="14"/>
    </row>
    <row r="87" spans="23:26" customFormat="1">
      <c r="W87" s="14" t="str">
        <f>+'Reference Men'!$C171</f>
        <v xml:space="preserve"> </v>
      </c>
      <c r="Z87" s="14"/>
    </row>
    <row r="88" spans="23:26" customFormat="1">
      <c r="W88" s="14" t="str">
        <f>+'Reference Men'!$C172</f>
        <v xml:space="preserve"> </v>
      </c>
      <c r="Z88" s="14"/>
    </row>
    <row r="89" spans="23:26" customFormat="1">
      <c r="W89" s="14" t="str">
        <f>+'Reference Men'!$C173</f>
        <v xml:space="preserve"> </v>
      </c>
      <c r="Z89" s="14"/>
    </row>
    <row r="90" spans="23:26" customFormat="1">
      <c r="W90" s="14" t="str">
        <f>+'Reference Men'!$C174</f>
        <v xml:space="preserve"> </v>
      </c>
      <c r="Z90" s="14"/>
    </row>
    <row r="91" spans="23:26" customFormat="1">
      <c r="W91" s="14" t="str">
        <f>+'Reference Men'!$C175</f>
        <v xml:space="preserve"> </v>
      </c>
      <c r="Z91" s="14"/>
    </row>
    <row r="92" spans="23:26" customFormat="1">
      <c r="W92" s="14" t="str">
        <f>+'Reference Men'!$C176</f>
        <v xml:space="preserve"> </v>
      </c>
      <c r="Z92" s="14"/>
    </row>
    <row r="93" spans="23:26" customFormat="1">
      <c r="W93" s="14" t="str">
        <f>+'Reference Men'!$C177</f>
        <v xml:space="preserve"> </v>
      </c>
      <c r="Z93" s="14"/>
    </row>
    <row r="94" spans="23:26" customFormat="1">
      <c r="W94" s="14" t="str">
        <f>+'Reference Men'!$C178</f>
        <v xml:space="preserve"> </v>
      </c>
      <c r="Z94" s="14"/>
    </row>
    <row r="95" spans="23:26" customFormat="1">
      <c r="W95" s="14" t="str">
        <f>+'Reference Men'!$C179</f>
        <v xml:space="preserve"> </v>
      </c>
      <c r="Z95" s="14"/>
    </row>
    <row r="96" spans="23:26" customFormat="1">
      <c r="W96" s="14" t="str">
        <f>+'Reference Men'!$C180</f>
        <v xml:space="preserve"> </v>
      </c>
      <c r="Z96" s="14"/>
    </row>
    <row r="97" spans="23:26" customFormat="1">
      <c r="W97" s="14" t="str">
        <f>+'Reference Men'!$C181</f>
        <v xml:space="preserve"> </v>
      </c>
      <c r="Z97" s="14"/>
    </row>
    <row r="98" spans="23:26" customFormat="1">
      <c r="W98" s="14" t="str">
        <f>+'Reference Men'!$C182</f>
        <v xml:space="preserve"> </v>
      </c>
      <c r="Z98" s="14"/>
    </row>
    <row r="99" spans="23:26" customFormat="1">
      <c r="W99" s="14" t="str">
        <f>+'Reference Men'!$C183</f>
        <v xml:space="preserve"> </v>
      </c>
      <c r="Z99" s="14"/>
    </row>
    <row r="100" spans="23:26" customFormat="1">
      <c r="W100" s="14" t="str">
        <f>+'Reference Men'!$C184</f>
        <v xml:space="preserve"> </v>
      </c>
      <c r="Z100" s="14"/>
    </row>
    <row r="101" spans="23:26" customFormat="1">
      <c r="W101" s="14" t="str">
        <f>+'Reference Men'!$C185</f>
        <v xml:space="preserve"> </v>
      </c>
      <c r="Z101" s="14"/>
    </row>
    <row r="102" spans="23:26" customFormat="1">
      <c r="W102" s="14" t="str">
        <f>+'Reference Men'!$C186</f>
        <v xml:space="preserve"> </v>
      </c>
      <c r="Z102" s="14"/>
    </row>
    <row r="103" spans="23:26" customFormat="1">
      <c r="W103" s="14" t="str">
        <f>+'Reference Men'!$C187</f>
        <v xml:space="preserve"> </v>
      </c>
      <c r="Z103" s="14"/>
    </row>
    <row r="104" spans="23:26" customFormat="1">
      <c r="W104" s="14" t="str">
        <f>+'Reference Men'!$C188</f>
        <v xml:space="preserve"> </v>
      </c>
      <c r="Z104" s="14"/>
    </row>
    <row r="105" spans="23:26" customFormat="1">
      <c r="W105" s="14" t="str">
        <f>+'Reference Men'!$C189</f>
        <v xml:space="preserve"> </v>
      </c>
      <c r="Z105" s="14"/>
    </row>
    <row r="106" spans="23:26" customFormat="1">
      <c r="W106" s="14" t="str">
        <f>+'Reference Men'!$C190</f>
        <v xml:space="preserve"> </v>
      </c>
      <c r="Z106" s="14"/>
    </row>
    <row r="107" spans="23:26" customFormat="1">
      <c r="W107" s="14" t="str">
        <f>+'Reference Men'!$C191</f>
        <v xml:space="preserve"> </v>
      </c>
      <c r="Z107" s="14"/>
    </row>
    <row r="108" spans="23:26" customFormat="1">
      <c r="W108" s="14" t="str">
        <f>+'Reference Men'!$C192</f>
        <v xml:space="preserve"> </v>
      </c>
      <c r="Z108" s="14"/>
    </row>
    <row r="109" spans="23:26" customFormat="1">
      <c r="W109" s="14" t="str">
        <f>+'Reference Men'!$C193</f>
        <v xml:space="preserve"> </v>
      </c>
      <c r="Z109" s="14"/>
    </row>
    <row r="110" spans="23:26" customFormat="1">
      <c r="W110" s="14" t="str">
        <f>+'Reference Men'!$C194</f>
        <v xml:space="preserve"> </v>
      </c>
      <c r="Z110" s="14"/>
    </row>
    <row r="111" spans="23:26" customFormat="1">
      <c r="W111" s="14" t="str">
        <f>+'Reference Men'!$C195</f>
        <v xml:space="preserve"> </v>
      </c>
      <c r="Z111" s="14"/>
    </row>
    <row r="112" spans="23:26" customFormat="1">
      <c r="W112" s="14" t="str">
        <f>+'Reference Men'!$C196</f>
        <v xml:space="preserve"> </v>
      </c>
      <c r="Z112" s="14"/>
    </row>
    <row r="113" spans="23:26" customFormat="1">
      <c r="W113" s="14" t="str">
        <f>+'Reference Men'!$C197</f>
        <v xml:space="preserve"> </v>
      </c>
      <c r="Z113" s="14"/>
    </row>
    <row r="114" spans="23:26" customFormat="1">
      <c r="W114" s="14" t="str">
        <f>+'Reference Men'!$C198</f>
        <v xml:space="preserve"> </v>
      </c>
      <c r="Z114" s="14"/>
    </row>
    <row r="115" spans="23:26" customFormat="1">
      <c r="W115" s="14" t="str">
        <f>+'Reference Men'!$C199</f>
        <v xml:space="preserve"> </v>
      </c>
      <c r="Z115" s="14"/>
    </row>
    <row r="116" spans="23:26" customFormat="1">
      <c r="W116" s="14" t="str">
        <f>+'Reference Men'!$C200</f>
        <v xml:space="preserve"> </v>
      </c>
      <c r="Z116" s="14"/>
    </row>
    <row r="117" spans="23:26" customFormat="1">
      <c r="W117" s="14" t="str">
        <f>+'Reference Men'!$C201</f>
        <v xml:space="preserve"> </v>
      </c>
      <c r="Z117" s="14"/>
    </row>
    <row r="118" spans="23:26" customFormat="1">
      <c r="W118" s="14" t="str">
        <f>+'Reference Men'!$C202</f>
        <v xml:space="preserve"> </v>
      </c>
      <c r="Z118" s="14"/>
    </row>
    <row r="119" spans="23:26" customFormat="1">
      <c r="W119" s="14" t="str">
        <f>+'Reference Men'!$C203</f>
        <v xml:space="preserve"> </v>
      </c>
      <c r="Z119" s="14"/>
    </row>
    <row r="120" spans="23:26" customFormat="1">
      <c r="W120" s="14" t="str">
        <f>+'Reference Men'!$C204</f>
        <v xml:space="preserve"> </v>
      </c>
      <c r="Z120" s="14"/>
    </row>
    <row r="121" spans="23:26" customFormat="1">
      <c r="W121" s="14" t="str">
        <f>+'Reference Men'!$C205</f>
        <v xml:space="preserve"> </v>
      </c>
      <c r="Z121" s="14"/>
    </row>
    <row r="122" spans="23:26" customFormat="1">
      <c r="W122" s="14" t="str">
        <f>+'Reference Men'!$C206</f>
        <v xml:space="preserve"> </v>
      </c>
      <c r="Z122" s="14"/>
    </row>
    <row r="123" spans="23:26" customFormat="1">
      <c r="W123" s="14" t="str">
        <f>+'Reference Men'!$C207</f>
        <v xml:space="preserve"> </v>
      </c>
      <c r="Z123" s="14"/>
    </row>
    <row r="124" spans="23:26" customFormat="1">
      <c r="W124" s="14" t="str">
        <f>+'Reference Men'!$C208</f>
        <v xml:space="preserve"> </v>
      </c>
      <c r="Z124" s="14" t="str">
        <f>+'Reference Men'!$C202</f>
        <v xml:space="preserve"> </v>
      </c>
    </row>
    <row r="125" spans="23:26" customFormat="1">
      <c r="W125" s="14" t="str">
        <f>+'Reference Men'!$C209</f>
        <v xml:space="preserve"> </v>
      </c>
      <c r="Z125" s="14" t="str">
        <f>+'Reference Men'!$C203</f>
        <v xml:space="preserve"> </v>
      </c>
    </row>
    <row r="126" spans="23:26" customFormat="1">
      <c r="W126" s="14" t="str">
        <f>+'Reference Men'!$C210</f>
        <v xml:space="preserve"> </v>
      </c>
      <c r="Z126" s="14" t="str">
        <f>+'Reference Men'!$C204</f>
        <v xml:space="preserve"> </v>
      </c>
    </row>
    <row r="127" spans="23:26" customFormat="1">
      <c r="W127" t="str">
        <f>+'Reference Men'!$C211</f>
        <v xml:space="preserve"> </v>
      </c>
      <c r="Z127" s="14" t="str">
        <f>+'Reference Men'!$C205</f>
        <v xml:space="preserve"> </v>
      </c>
    </row>
    <row r="128" spans="23:26" customFormat="1">
      <c r="W128" t="str">
        <f>+'Reference Men'!$C212</f>
        <v xml:space="preserve"> </v>
      </c>
      <c r="Z128" t="str">
        <f>+'Reference Men'!$C206</f>
        <v xml:space="preserve"> </v>
      </c>
    </row>
    <row r="129" spans="23:26" customFormat="1">
      <c r="W129" t="str">
        <f>+'Reference Men'!$C213</f>
        <v xml:space="preserve"> </v>
      </c>
      <c r="Z129" t="str">
        <f>+'Reference Men'!$C207</f>
        <v xml:space="preserve"> </v>
      </c>
    </row>
    <row r="130" spans="23:26" customFormat="1">
      <c r="W130" t="str">
        <f>+'Reference Men'!$C214</f>
        <v xml:space="preserve"> </v>
      </c>
      <c r="Z130" t="str">
        <f>+'Reference Men'!$C208</f>
        <v xml:space="preserve"> </v>
      </c>
    </row>
    <row r="131" spans="23:26" customFormat="1">
      <c r="W131" t="str">
        <f>+'Reference Men'!$C215</f>
        <v xml:space="preserve"> </v>
      </c>
      <c r="Z131" t="str">
        <f>+'Reference Men'!$C209</f>
        <v xml:space="preserve"> </v>
      </c>
    </row>
    <row r="132" spans="23:26" customFormat="1">
      <c r="W132" t="str">
        <f>+'Reference Men'!$C216</f>
        <v xml:space="preserve"> </v>
      </c>
      <c r="Z132" t="str">
        <f>+'Reference Men'!$C210</f>
        <v xml:space="preserve"> </v>
      </c>
    </row>
    <row r="133" spans="23:26" customFormat="1">
      <c r="W133" t="str">
        <f>+'Reference Men'!$C217</f>
        <v xml:space="preserve"> </v>
      </c>
      <c r="Z133" t="str">
        <f>+'Reference Men'!$C211</f>
        <v xml:space="preserve"> </v>
      </c>
    </row>
    <row r="134" spans="23:26" customFormat="1">
      <c r="W134" t="str">
        <f>+'Reference Men'!$C218</f>
        <v xml:space="preserve"> </v>
      </c>
      <c r="Z134" t="str">
        <f>+'Reference Men'!$C212</f>
        <v xml:space="preserve"> </v>
      </c>
    </row>
    <row r="135" spans="23:26" customFormat="1">
      <c r="W135" t="str">
        <f>+'Reference Men'!$C219</f>
        <v xml:space="preserve"> </v>
      </c>
      <c r="Z135" t="str">
        <f>+'Reference Men'!$C213</f>
        <v xml:space="preserve"> </v>
      </c>
    </row>
    <row r="136" spans="23:26" customFormat="1">
      <c r="W136" t="str">
        <f>+'Reference Men'!$C220</f>
        <v xml:space="preserve"> </v>
      </c>
      <c r="Z136" t="str">
        <f>+'Reference Men'!$C214</f>
        <v xml:space="preserve"> </v>
      </c>
    </row>
    <row r="137" spans="23:26" customFormat="1">
      <c r="W137" t="str">
        <f>+'Reference Men'!$C221</f>
        <v xml:space="preserve"> </v>
      </c>
      <c r="Z137" t="str">
        <f>+'Reference Men'!$C215</f>
        <v xml:space="preserve"> </v>
      </c>
    </row>
    <row r="138" spans="23:26" customFormat="1">
      <c r="W138" t="str">
        <f>+'Reference Men'!$C222</f>
        <v xml:space="preserve"> </v>
      </c>
      <c r="Z138" t="str">
        <f>+'Reference Men'!$C216</f>
        <v xml:space="preserve"> </v>
      </c>
    </row>
    <row r="139" spans="23:26" customFormat="1">
      <c r="W139" t="str">
        <f>+'Reference Men'!$C223</f>
        <v xml:space="preserve"> </v>
      </c>
      <c r="Z139" t="str">
        <f>+'Reference Men'!$C217</f>
        <v xml:space="preserve"> </v>
      </c>
    </row>
    <row r="140" spans="23:26" customFormat="1">
      <c r="W140" t="str">
        <f>+'Reference Men'!$C224</f>
        <v xml:space="preserve"> </v>
      </c>
      <c r="Z140" t="str">
        <f>+'Reference Men'!$C218</f>
        <v xml:space="preserve"> </v>
      </c>
    </row>
    <row r="141" spans="23:26" customFormat="1">
      <c r="W141" t="str">
        <f>+'Reference Men'!$C225</f>
        <v xml:space="preserve"> </v>
      </c>
      <c r="Z141" t="str">
        <f>+'Reference Men'!$C219</f>
        <v xml:space="preserve"> </v>
      </c>
    </row>
    <row r="142" spans="23:26" customFormat="1">
      <c r="W142" t="str">
        <f>+'Reference Men'!$C226</f>
        <v xml:space="preserve"> </v>
      </c>
      <c r="Z142" t="str">
        <f>+'Reference Men'!$C220</f>
        <v xml:space="preserve"> </v>
      </c>
    </row>
    <row r="143" spans="23:26" customFormat="1">
      <c r="W143" t="str">
        <f>+'Reference Men'!$C227</f>
        <v xml:space="preserve"> </v>
      </c>
      <c r="Z143" t="str">
        <f>+'Reference Men'!$C221</f>
        <v xml:space="preserve"> </v>
      </c>
    </row>
    <row r="144" spans="23:26" customFormat="1">
      <c r="W144" t="str">
        <f>+'Reference Men'!$C228</f>
        <v xml:space="preserve"> </v>
      </c>
      <c r="Z144" t="str">
        <f>+'Reference Men'!$C222</f>
        <v xml:space="preserve"> </v>
      </c>
    </row>
    <row r="145" spans="23:26" customFormat="1">
      <c r="W145" t="str">
        <f>+'Reference Men'!$C229</f>
        <v xml:space="preserve"> </v>
      </c>
      <c r="Z145" t="str">
        <f>+'Reference Men'!$C223</f>
        <v xml:space="preserve"> </v>
      </c>
    </row>
    <row r="146" spans="23:26" customFormat="1">
      <c r="W146" t="str">
        <f>+'Reference Men'!$C230</f>
        <v xml:space="preserve"> </v>
      </c>
      <c r="Z146" t="str">
        <f>+'Reference Men'!$C224</f>
        <v xml:space="preserve"> </v>
      </c>
    </row>
    <row r="147" spans="23:26" customFormat="1">
      <c r="W147" t="str">
        <f>+'Reference Men'!$C231</f>
        <v xml:space="preserve"> </v>
      </c>
      <c r="Z147" t="str">
        <f>+'Reference Men'!$C225</f>
        <v xml:space="preserve"> </v>
      </c>
    </row>
    <row r="148" spans="23:26" customFormat="1">
      <c r="W148" t="str">
        <f>+'Reference Men'!$C232</f>
        <v xml:space="preserve"> </v>
      </c>
      <c r="Z148" t="str">
        <f>+'Reference Men'!$C226</f>
        <v xml:space="preserve"> </v>
      </c>
    </row>
    <row r="149" spans="23:26" customFormat="1">
      <c r="W149" t="str">
        <f>+'Reference Men'!$C233</f>
        <v xml:space="preserve"> </v>
      </c>
      <c r="Z149" t="str">
        <f>+'Reference Men'!$C227</f>
        <v xml:space="preserve"> </v>
      </c>
    </row>
    <row r="150" spans="23:26" customFormat="1">
      <c r="W150" t="str">
        <f>+'Reference Men'!$C234</f>
        <v xml:space="preserve"> </v>
      </c>
      <c r="Z150" t="str">
        <f>+'Reference Men'!$C228</f>
        <v xml:space="preserve"> </v>
      </c>
    </row>
    <row r="151" spans="23:26" customFormat="1">
      <c r="W151" t="str">
        <f>+'Reference Men'!$C235</f>
        <v xml:space="preserve"> </v>
      </c>
      <c r="Z151" t="str">
        <f>+'Reference Men'!$C229</f>
        <v xml:space="preserve"> </v>
      </c>
    </row>
    <row r="152" spans="23:26" customFormat="1">
      <c r="W152" t="str">
        <f>+'Reference Men'!$C236</f>
        <v xml:space="preserve"> </v>
      </c>
      <c r="Z152" t="str">
        <f>+'Reference Men'!$C230</f>
        <v xml:space="preserve"> </v>
      </c>
    </row>
    <row r="153" spans="23:26" customFormat="1">
      <c r="W153" t="str">
        <f>+'Reference Men'!$C237</f>
        <v xml:space="preserve"> </v>
      </c>
      <c r="Z153" t="str">
        <f>+'Reference Men'!$C231</f>
        <v xml:space="preserve"> </v>
      </c>
    </row>
    <row r="154" spans="23:26" customFormat="1">
      <c r="W154" t="str">
        <f>+'Reference Men'!$C238</f>
        <v xml:space="preserve"> </v>
      </c>
      <c r="Z154" t="str">
        <f>+'Reference Men'!$C232</f>
        <v xml:space="preserve"> </v>
      </c>
    </row>
    <row r="155" spans="23:26" customFormat="1">
      <c r="W155" t="str">
        <f>+'Reference Men'!$C239</f>
        <v xml:space="preserve"> </v>
      </c>
      <c r="Z155" t="str">
        <f>+'Reference Men'!$C233</f>
        <v xml:space="preserve"> </v>
      </c>
    </row>
    <row r="156" spans="23:26" customFormat="1">
      <c r="W156" t="str">
        <f>+'Reference Men'!$C240</f>
        <v xml:space="preserve"> </v>
      </c>
      <c r="Z156" t="str">
        <f>+'Reference Men'!$C234</f>
        <v xml:space="preserve"> </v>
      </c>
    </row>
    <row r="157" spans="23:26" customFormat="1">
      <c r="W157" t="str">
        <f>+'Reference Men'!$C241</f>
        <v xml:space="preserve"> </v>
      </c>
      <c r="Z157" t="str">
        <f>+'Reference Men'!$C235</f>
        <v xml:space="preserve"> </v>
      </c>
    </row>
    <row r="158" spans="23:26" customFormat="1">
      <c r="W158" t="str">
        <f>+'Reference Men'!$C242</f>
        <v xml:space="preserve"> </v>
      </c>
      <c r="Z158" t="str">
        <f>+'Reference Men'!$C236</f>
        <v xml:space="preserve"> </v>
      </c>
    </row>
    <row r="159" spans="23:26" customFormat="1">
      <c r="Z159" t="str">
        <f>+'Reference Men'!$C237</f>
        <v xml:space="preserve"> </v>
      </c>
    </row>
  </sheetData>
  <sheetProtection password="9D4B" sheet="1" objects="1" scenarios="1"/>
  <sortState ref="B12:H41">
    <sortCondition ref="E12:E41"/>
  </sortState>
  <mergeCells count="4">
    <mergeCell ref="E9:F9"/>
    <mergeCell ref="G9:H9"/>
    <mergeCell ref="N9:O9"/>
    <mergeCell ref="P9:Q9"/>
  </mergeCells>
  <conditionalFormatting sqref="G11:G31">
    <cfRule type="cellIs" dxfId="65" priority="7" stopIfTrue="1" operator="greaterThan">
      <formula>0.7</formula>
    </cfRule>
    <cfRule type="cellIs" dxfId="64" priority="8" stopIfTrue="1" operator="between">
      <formula>0.65</formula>
      <formula>0.7</formula>
    </cfRule>
  </conditionalFormatting>
  <conditionalFormatting sqref="P11:P31">
    <cfRule type="cellIs" dxfId="63" priority="5" stopIfTrue="1" operator="greaterThan">
      <formula>0.7</formula>
    </cfRule>
    <cfRule type="cellIs" dxfId="62" priority="6" stopIfTrue="1" operator="between">
      <formula>0.65</formula>
      <formula>0.7</formula>
    </cfRule>
  </conditionalFormatting>
  <conditionalFormatting sqref="G32">
    <cfRule type="cellIs" dxfId="61" priority="3" stopIfTrue="1" operator="greaterThan">
      <formula>0.7</formula>
    </cfRule>
    <cfRule type="cellIs" dxfId="60" priority="4" stopIfTrue="1" operator="between">
      <formula>0.65</formula>
      <formula>0.7</formula>
    </cfRule>
  </conditionalFormatting>
  <conditionalFormatting sqref="P32">
    <cfRule type="cellIs" dxfId="59" priority="1" stopIfTrue="1" operator="greaterThan">
      <formula>0.7</formula>
    </cfRule>
    <cfRule type="cellIs" dxfId="58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5:Z159"/>
  <sheetViews>
    <sheetView workbookViewId="0">
      <selection activeCell="N33" sqref="N33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250</v>
      </c>
      <c r="F5" s="81" t="str">
        <f>VLOOKUP($A$5,'Ref - All Grand Prix Events'!$A$3:$E$14,3)</f>
        <v>Titsey Trail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43009</v>
      </c>
      <c r="C6" s="12"/>
      <c r="D6" s="12"/>
      <c r="F6" s="15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10 km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24</v>
      </c>
      <c r="K8" s="52"/>
    </row>
    <row r="9" spans="1:26" ht="18" thickBot="1">
      <c r="B9" s="4" t="s">
        <v>47</v>
      </c>
      <c r="C9" s="2"/>
      <c r="D9" s="2"/>
      <c r="E9" s="249" t="s">
        <v>44</v>
      </c>
      <c r="F9" s="251"/>
      <c r="G9" s="249" t="s">
        <v>45</v>
      </c>
      <c r="H9" s="251"/>
      <c r="J9" s="8"/>
      <c r="K9" s="4" t="s">
        <v>51</v>
      </c>
      <c r="L9" s="2"/>
      <c r="M9" s="2"/>
      <c r="N9" s="249" t="s">
        <v>44</v>
      </c>
      <c r="O9" s="251"/>
      <c r="P9" s="249" t="s">
        <v>45</v>
      </c>
      <c r="Q9" s="251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/>
      <c r="C11" s="118" t="e">
        <f>IF(VLOOKUP('Race 5'!B11,'Reference Men'!$C$4:$E$196,3,FALSE)=0," ",VLOOKUP('Race 5'!B11,'Reference Men'!$C$4:$E$196,3,FALSE))</f>
        <v>#N/A</v>
      </c>
      <c r="D11" s="119" t="str">
        <f>IF(ISERROR(INT(((-C11+'Race 5'!$B$6)/365.25))),"",INT(((-C11+'Race 5'!$B$6)/365.25)))</f>
        <v/>
      </c>
      <c r="E11" s="95"/>
      <c r="F11" s="93"/>
      <c r="G11" s="94" t="e">
        <f>(VLOOKUP(D11,'Mens Wava'!$A$5:$AG$101,$B$8,FALSE))/((3600*HOUR(E11))+(60*MINUTE(E11))+((1*SECOND(E11))))</f>
        <v>#N/A</v>
      </c>
      <c r="H11" s="27"/>
      <c r="J11" s="8">
        <v>1</v>
      </c>
      <c r="K11" s="26"/>
      <c r="L11" s="118" t="e">
        <f>IF(VLOOKUP('Race 5'!K11,'Reference Ladies'!$C$3:$E$185,3,FALSE)=0," ",VLOOKUP('Race 5'!K11,'Reference Ladies'!$C$3:$E$185,3,FALSE))</f>
        <v>#N/A</v>
      </c>
      <c r="M11" s="119" t="str">
        <f>IF(ISERROR(INT(((-L11+'Race 5'!$B$6)/365.25))),"",INT(((-L11+'Race 5'!$B$6)/365.25)))</f>
        <v/>
      </c>
      <c r="N11" s="95"/>
      <c r="O11" s="93"/>
      <c r="P11" s="94" t="e">
        <f>(VLOOKUP(M11,'Ladies WAVA'!$A$6:$AG$102,$B$8,FALSE))/((3600*HOUR(N11))+(60*MINUTE(N11))+((1*SECOND(N11))))</f>
        <v>#N/A</v>
      </c>
      <c r="Q11" s="27"/>
      <c r="W11" s="14"/>
      <c r="Z11" s="14"/>
    </row>
    <row r="12" spans="1:26" ht="16" thickBot="1">
      <c r="A12" s="8">
        <v>2</v>
      </c>
      <c r="B12" s="26"/>
      <c r="C12" s="118" t="e">
        <f>IF(VLOOKUP('Race 5'!B12,'Reference Men'!$C$4:$E$196,3,FALSE)=0," ",VLOOKUP('Race 5'!B12,'Reference Men'!$C$4:$E$196,3,FALSE))</f>
        <v>#N/A</v>
      </c>
      <c r="D12" s="119" t="str">
        <f>IF(ISERROR(INT(((-C12+'Race 5'!$B$6)/365.25))),"",INT(((-C12+'Race 5'!$B$6)/365.25)))</f>
        <v/>
      </c>
      <c r="E12" s="95"/>
      <c r="F12" s="93"/>
      <c r="G12" s="94" t="e">
        <f>(VLOOKUP(D12,'Mens Wava'!$A$5:$AG$101,$B$8,FALSE))/((3600*HOUR(E12))+(60*MINUTE(E12))+((1*SECOND(E12))))</f>
        <v>#N/A</v>
      </c>
      <c r="H12" s="27"/>
      <c r="J12" s="8">
        <v>2</v>
      </c>
      <c r="K12" s="26"/>
      <c r="L12" s="118" t="e">
        <f>IF(VLOOKUP('Race 5'!K12,'Reference Ladies'!$C$3:$E$185,3,FALSE)=0," ",VLOOKUP('Race 5'!K12,'Reference Ladies'!$C$3:$E$185,3,FALSE))</f>
        <v>#N/A</v>
      </c>
      <c r="M12" s="119" t="str">
        <f>IF(ISERROR(INT(((-L12+'Race 5'!$B$6)/365.25))),"",INT(((-L12+'Race 5'!$B$6)/365.25)))</f>
        <v/>
      </c>
      <c r="N12" s="95"/>
      <c r="O12" s="93"/>
      <c r="P12" s="94" t="e">
        <f>(VLOOKUP(M12,'Ladies WAVA'!$A$6:$AG$102,$B$8,FALSE))/((3600*HOUR(N12))+(60*MINUTE(N12))+((1*SECOND(N12))))</f>
        <v>#N/A</v>
      </c>
      <c r="Q12" s="27"/>
      <c r="W12" s="14"/>
      <c r="Z12" s="14"/>
    </row>
    <row r="13" spans="1:26" ht="16" thickBot="1">
      <c r="A13" s="8">
        <v>3</v>
      </c>
      <c r="B13" s="26"/>
      <c r="C13" s="118" t="e">
        <f>IF(VLOOKUP('Race 5'!B13,'Reference Men'!$C$4:$E$196,3,FALSE)=0," ",VLOOKUP('Race 5'!B13,'Reference Men'!$C$4:$E$196,3,FALSE))</f>
        <v>#N/A</v>
      </c>
      <c r="D13" s="119" t="str">
        <f>IF(ISERROR(INT(((-C13+'Race 5'!$B$6)/365.25))),"",INT(((-C13+'Race 5'!$B$6)/365.25)))</f>
        <v/>
      </c>
      <c r="E13" s="95"/>
      <c r="F13" s="93"/>
      <c r="G13" s="94" t="e">
        <f>(VLOOKUP(D13,'Mens Wava'!$A$5:$AG$101,$B$8,FALSE))/((3600*HOUR(E13))+(60*MINUTE(E13))+((1*SECOND(E13))))</f>
        <v>#N/A</v>
      </c>
      <c r="H13" s="27"/>
      <c r="J13" s="8">
        <v>3</v>
      </c>
      <c r="K13" s="26"/>
      <c r="L13" s="118" t="e">
        <f>IF(VLOOKUP('Race 5'!K13,'Reference Ladies'!$C$3:$E$185,3,FALSE)=0," ",VLOOKUP('Race 5'!K13,'Reference Ladies'!$C$3:$E$185,3,FALSE))</f>
        <v>#N/A</v>
      </c>
      <c r="M13" s="119" t="str">
        <f>IF(ISERROR(INT(((-L13+'Race 5'!$B$6)/365.25))),"",INT(((-L13+'Race 5'!$B$6)/365.25)))</f>
        <v/>
      </c>
      <c r="N13" s="95"/>
      <c r="O13" s="93"/>
      <c r="P13" s="94" t="e">
        <f>(VLOOKUP(M13,'Ladies WAVA'!$A$6:$AG$102,$B$8,FALSE))/((3600*HOUR(N13))+(60*MINUTE(N13))+((1*SECOND(N13))))</f>
        <v>#N/A</v>
      </c>
      <c r="Q13" s="27"/>
      <c r="W13" s="14"/>
      <c r="Z13" s="14"/>
    </row>
    <row r="14" spans="1:26" ht="16" thickBot="1">
      <c r="A14" s="8">
        <v>4</v>
      </c>
      <c r="B14" s="26"/>
      <c r="C14" s="118" t="e">
        <f>IF(VLOOKUP('Race 5'!B14,'Reference Men'!$C$4:$E$196,3,FALSE)=0," ",VLOOKUP('Race 5'!B14,'Reference Men'!$C$4:$E$196,3,FALSE))</f>
        <v>#N/A</v>
      </c>
      <c r="D14" s="119" t="str">
        <f>IF(ISERROR(INT(((-C14+'Race 5'!$B$6)/365.25))),"",INT(((-C14+'Race 5'!$B$6)/365.25)))</f>
        <v/>
      </c>
      <c r="E14" s="95"/>
      <c r="F14" s="93"/>
      <c r="G14" s="94" t="e">
        <f>(VLOOKUP(D14,'Mens Wava'!$A$5:$AG$101,$B$8,FALSE))/((3600*HOUR(E14))+(60*MINUTE(E14))+((1*SECOND(E14))))</f>
        <v>#N/A</v>
      </c>
      <c r="H14" s="27"/>
      <c r="J14" s="8">
        <v>4</v>
      </c>
      <c r="K14" s="26"/>
      <c r="L14" s="118" t="e">
        <f>IF(VLOOKUP('Race 5'!K14,'Reference Ladies'!$C$3:$E$185,3,FALSE)=0," ",VLOOKUP('Race 5'!K14,'Reference Ladies'!$C$3:$E$185,3,FALSE))</f>
        <v>#N/A</v>
      </c>
      <c r="M14" s="119" t="str">
        <f>IF(ISERROR(INT(((-L14+'Race 5'!$B$6)/365.25))),"",INT(((-L14+'Race 5'!$B$6)/365.25)))</f>
        <v/>
      </c>
      <c r="N14" s="95"/>
      <c r="O14" s="93"/>
      <c r="P14" s="94" t="e">
        <f>(VLOOKUP(M14,'Ladies WAVA'!$A$6:$AG$102,$B$8,FALSE))/((3600*HOUR(N14))+(60*MINUTE(N14))+((1*SECOND(N14))))</f>
        <v>#N/A</v>
      </c>
      <c r="Q14" s="27"/>
      <c r="W14" s="14"/>
      <c r="Z14" s="14"/>
    </row>
    <row r="15" spans="1:26" ht="16" thickBot="1">
      <c r="A15" s="8">
        <v>5</v>
      </c>
      <c r="B15" s="26"/>
      <c r="C15" s="118" t="e">
        <f>IF(VLOOKUP('Race 5'!B15,'Reference Men'!$C$4:$E$196,3,FALSE)=0," ",VLOOKUP('Race 5'!B15,'Reference Men'!$C$4:$E$196,3,FALSE))</f>
        <v>#N/A</v>
      </c>
      <c r="D15" s="119" t="str">
        <f>IF(ISERROR(INT(((-C15+'Race 5'!$B$6)/365.25))),"",INT(((-C15+'Race 5'!$B$6)/365.25)))</f>
        <v/>
      </c>
      <c r="E15" s="95"/>
      <c r="F15" s="93"/>
      <c r="G15" s="94" t="e">
        <f>(VLOOKUP(D15,'Mens Wava'!$A$5:$AG$101,$B$8,FALSE))/((3600*HOUR(E15))+(60*MINUTE(E15))+((1*SECOND(E15))))</f>
        <v>#N/A</v>
      </c>
      <c r="H15" s="27"/>
      <c r="J15" s="8">
        <v>5</v>
      </c>
      <c r="K15" s="26"/>
      <c r="L15" s="118" t="e">
        <f>IF(VLOOKUP('Race 5'!K15,'Reference Ladies'!$C$3:$E$185,3,FALSE)=0," ",VLOOKUP('Race 5'!K15,'Reference Ladies'!$C$3:$E$185,3,FALSE))</f>
        <v>#N/A</v>
      </c>
      <c r="M15" s="119" t="str">
        <f>IF(ISERROR(INT(((-L15+'Race 5'!$B$6)/365.25))),"",INT(((-L15+'Race 5'!$B$6)/365.25)))</f>
        <v/>
      </c>
      <c r="N15" s="95"/>
      <c r="O15" s="93"/>
      <c r="P15" s="94" t="e">
        <f>(VLOOKUP(M15,'Ladies WAVA'!$A$6:$AG$102,$B$8,FALSE))/((3600*HOUR(N15))+(60*MINUTE(N15))+((1*SECOND(N15))))</f>
        <v>#N/A</v>
      </c>
      <c r="Q15" s="27"/>
      <c r="W15" s="14"/>
      <c r="Z15" s="14"/>
    </row>
    <row r="16" spans="1:26" ht="16" thickBot="1">
      <c r="A16" s="8">
        <v>6</v>
      </c>
      <c r="B16" s="26"/>
      <c r="C16" s="118" t="e">
        <f>IF(VLOOKUP('Race 5'!B16,'Reference Men'!$C$4:$E$196,3,FALSE)=0," ",VLOOKUP('Race 5'!B16,'Reference Men'!$C$4:$E$196,3,FALSE))</f>
        <v>#N/A</v>
      </c>
      <c r="D16" s="119" t="str">
        <f>IF(ISERROR(INT(((-C16+'Race 5'!$B$6)/365.25))),"",INT(((-C16+'Race 5'!$B$6)/365.25)))</f>
        <v/>
      </c>
      <c r="E16" s="95"/>
      <c r="F16" s="93"/>
      <c r="G16" s="94" t="e">
        <f>(VLOOKUP(D16,'Mens Wava'!$A$5:$AG$101,$B$8,FALSE))/((3600*HOUR(E16))+(60*MINUTE(E16))+((1*SECOND(E16))))</f>
        <v>#N/A</v>
      </c>
      <c r="H16" s="27"/>
      <c r="J16" s="8">
        <v>6</v>
      </c>
      <c r="K16" s="26"/>
      <c r="L16" s="118" t="e">
        <f>IF(VLOOKUP('Race 5'!K16,'Reference Ladies'!$C$3:$E$185,3,FALSE)=0," ",VLOOKUP('Race 5'!K16,'Reference Ladies'!$C$3:$E$185,3,FALSE))</f>
        <v>#N/A</v>
      </c>
      <c r="M16" s="119" t="str">
        <f>IF(ISERROR(INT(((-L16+'Race 5'!$B$6)/365.25))),"",INT(((-L16+'Race 5'!$B$6)/365.25)))</f>
        <v/>
      </c>
      <c r="N16" s="95"/>
      <c r="O16" s="93"/>
      <c r="P16" s="94" t="e">
        <f>(VLOOKUP(M16,'Ladies WAVA'!$A$6:$AG$102,$B$8,FALSE))/((3600*HOUR(N16))+(60*MINUTE(N16))+((1*SECOND(N16))))</f>
        <v>#N/A</v>
      </c>
      <c r="Q16" s="27"/>
      <c r="W16" s="14"/>
      <c r="Z16" s="14"/>
    </row>
    <row r="17" spans="1:26" ht="16" thickBot="1">
      <c r="A17" s="8">
        <v>7</v>
      </c>
      <c r="B17" s="26"/>
      <c r="C17" s="118" t="e">
        <f>IF(VLOOKUP('Race 5'!B17,'Reference Men'!$C$4:$E$196,3,FALSE)=0," ",VLOOKUP('Race 5'!B17,'Reference Men'!$C$4:$E$196,3,FALSE))</f>
        <v>#N/A</v>
      </c>
      <c r="D17" s="119" t="str">
        <f>IF(ISERROR(INT(((-C17+'Race 5'!$B$6)/365.25))),"",INT(((-C17+'Race 5'!$B$6)/365.25)))</f>
        <v/>
      </c>
      <c r="E17" s="95"/>
      <c r="F17" s="93"/>
      <c r="G17" s="94" t="e">
        <f>(VLOOKUP(D17,'Mens Wava'!$A$5:$AG$101,$B$8,FALSE))/((3600*HOUR(E17))+(60*MINUTE(E17))+((1*SECOND(E17))))</f>
        <v>#N/A</v>
      </c>
      <c r="H17" s="27"/>
      <c r="J17" s="8">
        <v>7</v>
      </c>
      <c r="K17" s="26"/>
      <c r="L17" s="118" t="e">
        <f>IF(VLOOKUP('Race 5'!K17,'Reference Ladies'!$C$3:$E$185,3,FALSE)=0," ",VLOOKUP('Race 5'!K17,'Reference Ladies'!$C$3:$E$185,3,FALSE))</f>
        <v>#N/A</v>
      </c>
      <c r="M17" s="119" t="str">
        <f>IF(ISERROR(INT(((-L17+'Race 5'!$B$6)/365.25))),"",INT(((-L17+'Race 5'!$B$6)/365.25)))</f>
        <v/>
      </c>
      <c r="N17" s="95"/>
      <c r="O17" s="93"/>
      <c r="P17" s="94" t="e">
        <f>(VLOOKUP(M17,'Ladies WAVA'!$A$6:$AG$102,$B$8,FALSE))/((3600*HOUR(N17))+(60*MINUTE(N17))+((1*SECOND(N17))))</f>
        <v>#N/A</v>
      </c>
      <c r="Q17" s="27"/>
      <c r="W17" s="14"/>
      <c r="Z17" s="14"/>
    </row>
    <row r="18" spans="1:26" ht="16" thickBot="1">
      <c r="A18" s="8">
        <v>8</v>
      </c>
      <c r="B18" s="26"/>
      <c r="C18" s="118" t="e">
        <f>IF(VLOOKUP('Race 5'!B18,'Reference Men'!$C$4:$E$196,3,FALSE)=0," ",VLOOKUP('Race 5'!B18,'Reference Men'!$C$4:$E$196,3,FALSE))</f>
        <v>#N/A</v>
      </c>
      <c r="D18" s="119" t="str">
        <f>IF(ISERROR(INT(((-C18+'Race 5'!$B$6)/365.25))),"",INT(((-C18+'Race 5'!$B$6)/365.25)))</f>
        <v/>
      </c>
      <c r="E18" s="95"/>
      <c r="F18" s="93"/>
      <c r="G18" s="94" t="e">
        <f>(VLOOKUP(D18,'Mens Wava'!$A$5:$AG$101,$B$8,FALSE))/((3600*HOUR(E18))+(60*MINUTE(E18))+((1*SECOND(E18))))</f>
        <v>#N/A</v>
      </c>
      <c r="H18" s="27"/>
      <c r="J18" s="8">
        <v>8</v>
      </c>
      <c r="K18" s="26"/>
      <c r="L18" s="118" t="e">
        <f>IF(VLOOKUP('Race 5'!K18,'Reference Ladies'!$C$3:$E$185,3,FALSE)=0," ",VLOOKUP('Race 5'!K18,'Reference Ladies'!$C$3:$E$185,3,FALSE))</f>
        <v>#N/A</v>
      </c>
      <c r="M18" s="119" t="str">
        <f>IF(ISERROR(INT(((-L18+'Race 5'!$B$6)/365.25))),"",INT(((-L18+'Race 5'!$B$6)/365.25)))</f>
        <v/>
      </c>
      <c r="N18" s="95"/>
      <c r="O18" s="93"/>
      <c r="P18" s="94" t="e">
        <f>(VLOOKUP(M18,'Ladies WAVA'!$A$6:$AG$102,$B$8,FALSE))/((3600*HOUR(N18))+(60*MINUTE(N18))+((1*SECOND(N18))))</f>
        <v>#N/A</v>
      </c>
      <c r="Q18" s="27"/>
      <c r="W18" s="14"/>
      <c r="Z18" s="14"/>
    </row>
    <row r="19" spans="1:26" ht="16" thickBot="1">
      <c r="A19" s="8">
        <v>9</v>
      </c>
      <c r="B19" s="26"/>
      <c r="C19" s="118" t="e">
        <f>IF(VLOOKUP('Race 5'!B19,'Reference Men'!$C$4:$E$196,3,FALSE)=0," ",VLOOKUP('Race 5'!B19,'Reference Men'!$C$4:$E$196,3,FALSE))</f>
        <v>#N/A</v>
      </c>
      <c r="D19" s="119" t="str">
        <f>IF(ISERROR(INT(((-C19+'Race 5'!$B$6)/365.25))),"",INT(((-C19+'Race 5'!$B$6)/365.25)))</f>
        <v/>
      </c>
      <c r="E19" s="95"/>
      <c r="F19" s="93"/>
      <c r="G19" s="94" t="e">
        <f>(VLOOKUP(D19,'Mens Wava'!$A$5:$AG$101,$B$8,FALSE))/((3600*HOUR(E19))+(60*MINUTE(E19))+((1*SECOND(E19))))</f>
        <v>#N/A</v>
      </c>
      <c r="H19" s="27"/>
      <c r="J19" s="8">
        <v>9</v>
      </c>
      <c r="K19" s="26"/>
      <c r="L19" s="118" t="e">
        <f>IF(VLOOKUP('Race 5'!K19,'Reference Ladies'!$C$3:$E$185,3,FALSE)=0," ",VLOOKUP('Race 5'!K19,'Reference Ladies'!$C$3:$E$185,3,FALSE))</f>
        <v>#N/A</v>
      </c>
      <c r="M19" s="119" t="str">
        <f>IF(ISERROR(INT(((-L19+'Race 5'!$B$6)/365.25))),"",INT(((-L19+'Race 5'!$B$6)/365.25)))</f>
        <v/>
      </c>
      <c r="N19" s="95"/>
      <c r="O19" s="93"/>
      <c r="P19" s="94" t="e">
        <f>(VLOOKUP(M19,'Ladies WAVA'!$A$6:$AG$102,$B$8,FALSE))/((3600*HOUR(N19))+(60*MINUTE(N19))+((1*SECOND(N19))))</f>
        <v>#N/A</v>
      </c>
      <c r="Q19" s="27"/>
      <c r="W19" s="14"/>
      <c r="Z19" s="14"/>
    </row>
    <row r="20" spans="1:26" ht="16" thickBot="1">
      <c r="A20" s="8">
        <v>10</v>
      </c>
      <c r="B20" s="26"/>
      <c r="C20" s="118" t="e">
        <f>IF(VLOOKUP('Race 5'!B20,'Reference Men'!$C$4:$E$196,3,FALSE)=0," ",VLOOKUP('Race 5'!B20,'Reference Men'!$C$4:$E$196,3,FALSE))</f>
        <v>#N/A</v>
      </c>
      <c r="D20" s="119" t="str">
        <f>IF(ISERROR(INT(((-C20+'Race 5'!$B$6)/365.25))),"",INT(((-C20+'Race 5'!$B$6)/365.25)))</f>
        <v/>
      </c>
      <c r="E20" s="95"/>
      <c r="F20" s="93"/>
      <c r="G20" s="94" t="e">
        <f>(VLOOKUP(D20,'Mens Wava'!$A$5:$AG$101,$B$8,FALSE))/((3600*HOUR(E20))+(60*MINUTE(E20))+((1*SECOND(E20))))</f>
        <v>#N/A</v>
      </c>
      <c r="H20" s="27"/>
      <c r="J20" s="8">
        <v>10</v>
      </c>
      <c r="K20" s="26"/>
      <c r="L20" s="118" t="e">
        <f>IF(VLOOKUP('Race 5'!K20,'Reference Ladies'!$C$3:$E$185,3,FALSE)=0," ",VLOOKUP('Race 5'!K20,'Reference Ladies'!$C$3:$E$185,3,FALSE))</f>
        <v>#N/A</v>
      </c>
      <c r="M20" s="119" t="str">
        <f>IF(ISERROR(INT(((-L20+'Race 5'!$B$6)/365.25))),"",INT(((-L20+'Race 5'!$B$6)/365.25)))</f>
        <v/>
      </c>
      <c r="N20" s="95"/>
      <c r="O20" s="93"/>
      <c r="P20" s="94" t="e">
        <f>(VLOOKUP(M20,'Ladies WAVA'!$A$6:$AG$102,$B$8,FALSE))/((3600*HOUR(N20))+(60*MINUTE(N20))+((1*SECOND(N20))))</f>
        <v>#N/A</v>
      </c>
      <c r="Q20" s="27"/>
      <c r="W20" s="14"/>
      <c r="Z20" s="14"/>
    </row>
    <row r="21" spans="1:26" ht="16" thickBot="1">
      <c r="A21" s="8">
        <v>11</v>
      </c>
      <c r="B21" s="26"/>
      <c r="C21" s="118" t="e">
        <f>IF(VLOOKUP('Race 5'!B21,'Reference Men'!$C$4:$E$196,3,FALSE)=0," ",VLOOKUP('Race 5'!B21,'Reference Men'!$C$4:$E$196,3,FALSE))</f>
        <v>#N/A</v>
      </c>
      <c r="D21" s="119" t="str">
        <f>IF(ISERROR(INT(((-C21+'Race 5'!$B$6)/365.25))),"",INT(((-C21+'Race 5'!$B$6)/365.25)))</f>
        <v/>
      </c>
      <c r="E21" s="95"/>
      <c r="F21" s="93"/>
      <c r="G21" s="94" t="e">
        <f>(VLOOKUP(D21,'Mens Wava'!$A$5:$AG$101,$B$8,FALSE))/((3600*HOUR(E21))+(60*MINUTE(E21))+((1*SECOND(E21))))</f>
        <v>#N/A</v>
      </c>
      <c r="H21" s="27"/>
      <c r="J21" s="8">
        <v>11</v>
      </c>
      <c r="K21" s="26"/>
      <c r="L21" s="118" t="e">
        <f>IF(VLOOKUP('Race 5'!K21,'Reference Ladies'!$C$3:$E$185,3,FALSE)=0," ",VLOOKUP('Race 5'!K21,'Reference Ladies'!$C$3:$E$185,3,FALSE))</f>
        <v>#N/A</v>
      </c>
      <c r="M21" s="119" t="str">
        <f>IF(ISERROR(INT(((-L21+'Race 5'!$B$6)/365.25))),"",INT(((-L21+'Race 5'!$B$6)/365.25)))</f>
        <v/>
      </c>
      <c r="N21" s="95"/>
      <c r="O21" s="93"/>
      <c r="P21" s="94" t="e">
        <f>(VLOOKUP(M21,'Ladies WAVA'!$A$6:$AG$102,$B$8,FALSE))/((3600*HOUR(N21))+(60*MINUTE(N21))+((1*SECOND(N21))))</f>
        <v>#N/A</v>
      </c>
      <c r="Q21" s="27"/>
      <c r="W21" s="14"/>
      <c r="Z21" s="14"/>
    </row>
    <row r="22" spans="1:26" ht="16" thickBot="1">
      <c r="A22" s="8">
        <v>12</v>
      </c>
      <c r="B22" s="26"/>
      <c r="C22" s="118" t="e">
        <f>IF(VLOOKUP('Race 5'!B22,'Reference Men'!$C$4:$E$196,3,FALSE)=0," ",VLOOKUP('Race 5'!B22,'Reference Men'!$C$4:$E$196,3,FALSE))</f>
        <v>#N/A</v>
      </c>
      <c r="D22" s="119" t="str">
        <f>IF(ISERROR(INT(((-C22+'Race 5'!$B$6)/365.25))),"",INT(((-C22+'Race 5'!$B$6)/365.25)))</f>
        <v/>
      </c>
      <c r="E22" s="95"/>
      <c r="F22" s="93"/>
      <c r="G22" s="94" t="e">
        <f>(VLOOKUP(D22,'Mens Wava'!$A$5:$AG$101,$B$8,FALSE))/((3600*HOUR(E22))+(60*MINUTE(E22))+((1*SECOND(E22))))</f>
        <v>#N/A</v>
      </c>
      <c r="H22" s="27"/>
      <c r="J22" s="8">
        <v>12</v>
      </c>
      <c r="K22" s="26"/>
      <c r="L22" s="118" t="e">
        <f>IF(VLOOKUP('Race 5'!K22,'Reference Ladies'!$C$3:$E$185,3,FALSE)=0," ",VLOOKUP('Race 5'!K22,'Reference Ladies'!$C$3:$E$185,3,FALSE))</f>
        <v>#N/A</v>
      </c>
      <c r="M22" s="119" t="str">
        <f>IF(ISERROR(INT(((-L22+'Race 5'!$B$6)/365.25))),"",INT(((-L22+'Race 5'!$B$6)/365.25)))</f>
        <v/>
      </c>
      <c r="N22" s="95"/>
      <c r="O22" s="93"/>
      <c r="P22" s="94" t="e">
        <f>(VLOOKUP(M22,'Ladies WAVA'!$A$6:$AG$102,$B$8,FALSE))/((3600*HOUR(N22))+(60*MINUTE(N22))+((1*SECOND(N22))))</f>
        <v>#N/A</v>
      </c>
      <c r="Q22" s="27"/>
      <c r="W22" s="14"/>
      <c r="Z22" s="14"/>
    </row>
    <row r="23" spans="1:26" ht="16" thickBot="1">
      <c r="A23" s="8">
        <v>13</v>
      </c>
      <c r="B23" s="26"/>
      <c r="C23" s="118" t="e">
        <f>IF(VLOOKUP('Race 5'!B23,'Reference Men'!$C$4:$E$196,3,FALSE)=0," ",VLOOKUP('Race 5'!B23,'Reference Men'!$C$4:$E$196,3,FALSE))</f>
        <v>#N/A</v>
      </c>
      <c r="D23" s="119" t="str">
        <f>IF(ISERROR(INT(((-C23+'Race 5'!$B$6)/365.25))),"",INT(((-C23+'Race 5'!$B$6)/365.25)))</f>
        <v/>
      </c>
      <c r="E23" s="95"/>
      <c r="F23" s="93"/>
      <c r="G23" s="94" t="e">
        <f>(VLOOKUP(D23,'Mens Wava'!$A$5:$AG$101,$B$8,FALSE))/((3600*HOUR(E23))+(60*MINUTE(E23))+((1*SECOND(E23))))</f>
        <v>#N/A</v>
      </c>
      <c r="H23" s="27"/>
      <c r="J23" s="8">
        <v>13</v>
      </c>
      <c r="K23" s="26"/>
      <c r="L23" s="118" t="e">
        <f>IF(VLOOKUP('Race 5'!K23,'Reference Ladies'!$C$3:$E$185,3,FALSE)=0," ",VLOOKUP('Race 5'!K23,'Reference Ladies'!$C$3:$E$185,3,FALSE))</f>
        <v>#N/A</v>
      </c>
      <c r="M23" s="119" t="str">
        <f>IF(ISERROR(INT(((-L23+'Race 5'!$B$6)/365.25))),"",INT(((-L23+'Race 5'!$B$6)/365.25)))</f>
        <v/>
      </c>
      <c r="N23" s="95"/>
      <c r="O23" s="93"/>
      <c r="P23" s="94" t="e">
        <f>(VLOOKUP(M23,'Ladies WAVA'!$A$6:$AG$102,$B$8,FALSE))/((3600*HOUR(N23))+(60*MINUTE(N23))+((1*SECOND(N23))))</f>
        <v>#N/A</v>
      </c>
      <c r="Q23" s="27"/>
      <c r="W23" s="14"/>
      <c r="Z23" s="14"/>
    </row>
    <row r="24" spans="1:26" ht="16" thickBot="1">
      <c r="A24" s="8">
        <v>14</v>
      </c>
      <c r="B24" s="26"/>
      <c r="C24" s="118" t="e">
        <f>IF(VLOOKUP('Race 5'!B24,'Reference Men'!$C$4:$E$196,3,FALSE)=0," ",VLOOKUP('Race 5'!B24,'Reference Men'!$C$4:$E$196,3,FALSE))</f>
        <v>#N/A</v>
      </c>
      <c r="D24" s="119" t="str">
        <f>IF(ISERROR(INT(((-C24+'Race 5'!$B$6)/365.25))),"",INT(((-C24+'Race 5'!$B$6)/365.25)))</f>
        <v/>
      </c>
      <c r="E24" s="95"/>
      <c r="F24" s="93"/>
      <c r="G24" s="94" t="e">
        <f>(VLOOKUP(D24,'Mens Wava'!$A$5:$AG$101,$B$8,FALSE))/((3600*HOUR(E24))+(60*MINUTE(E24))+((1*SECOND(E24))))</f>
        <v>#N/A</v>
      </c>
      <c r="H24" s="27"/>
      <c r="J24" s="8">
        <v>14</v>
      </c>
      <c r="K24" s="26"/>
      <c r="L24" s="118" t="e">
        <f>IF(VLOOKUP('Race 5'!K24,'Reference Ladies'!$C$3:$E$185,3,FALSE)=0," ",VLOOKUP('Race 5'!K24,'Reference Ladies'!$C$3:$E$185,3,FALSE))</f>
        <v>#N/A</v>
      </c>
      <c r="M24" s="119" t="str">
        <f>IF(ISERROR(INT(((-L24+'Race 5'!$B$6)/365.25))),"",INT(((-L24+'Race 5'!$B$6)/365.25)))</f>
        <v/>
      </c>
      <c r="N24" s="95"/>
      <c r="O24" s="93"/>
      <c r="P24" s="94" t="e">
        <f>(VLOOKUP(M24,'Ladies WAVA'!$A$6:$AG$102,$B$8,FALSE))/((3600*HOUR(N24))+(60*MINUTE(N24))+((1*SECOND(N24))))</f>
        <v>#N/A</v>
      </c>
      <c r="Q24" s="27"/>
      <c r="W24" s="14"/>
      <c r="Z24" s="14"/>
    </row>
    <row r="25" spans="1:26" ht="16" thickBot="1">
      <c r="A25" s="8">
        <v>15</v>
      </c>
      <c r="B25" s="26"/>
      <c r="C25" s="118" t="e">
        <f>IF(VLOOKUP('Race 5'!B25,'Reference Men'!$C$4:$E$196,3,FALSE)=0," ",VLOOKUP('Race 5'!B25,'Reference Men'!$C$4:$E$196,3,FALSE))</f>
        <v>#N/A</v>
      </c>
      <c r="D25" s="119" t="str">
        <f>IF(ISERROR(INT(((-C25+'Race 5'!$B$6)/365.25))),"",INT(((-C25+'Race 5'!$B$6)/365.25)))</f>
        <v/>
      </c>
      <c r="E25" s="95"/>
      <c r="F25" s="93"/>
      <c r="G25" s="94" t="e">
        <f>(VLOOKUP(D25,'Mens Wava'!$A$5:$AG$101,$B$8,FALSE))/((3600*HOUR(E25))+(60*MINUTE(E25))+((1*SECOND(E25))))</f>
        <v>#N/A</v>
      </c>
      <c r="H25" s="27"/>
      <c r="J25" s="8">
        <v>15</v>
      </c>
      <c r="K25" s="26"/>
      <c r="L25" s="118" t="e">
        <f>IF(VLOOKUP('Race 5'!K25,'Reference Ladies'!$C$3:$E$185,3,FALSE)=0," ",VLOOKUP('Race 5'!K25,'Reference Ladies'!$C$3:$E$185,3,FALSE))</f>
        <v>#N/A</v>
      </c>
      <c r="M25" s="119" t="str">
        <f>IF(ISERROR(INT(((-L25+'Race 5'!$B$6)/365.25))),"",INT(((-L25+'Race 5'!$B$6)/365.25)))</f>
        <v/>
      </c>
      <c r="N25" s="95"/>
      <c r="O25" s="93"/>
      <c r="P25" s="94" t="e">
        <f>(VLOOKUP(M25,'Ladies WAVA'!$A$6:$AG$102,$B$8,FALSE))/((3600*HOUR(N25))+(60*MINUTE(N25))+((1*SECOND(N25))))</f>
        <v>#N/A</v>
      </c>
      <c r="Q25" s="27"/>
      <c r="W25" s="14"/>
      <c r="Z25" s="14"/>
    </row>
    <row r="26" spans="1:26" ht="16" thickBot="1">
      <c r="A26" s="8">
        <v>16</v>
      </c>
      <c r="B26" s="26"/>
      <c r="C26" s="118" t="e">
        <f>IF(VLOOKUP('Race 5'!B26,'Reference Men'!$C$4:$E$196,3,FALSE)=0," ",VLOOKUP('Race 5'!B26,'Reference Men'!$C$4:$E$196,3,FALSE))</f>
        <v>#N/A</v>
      </c>
      <c r="D26" s="119" t="str">
        <f>IF(ISERROR(INT(((-C26+'Race 5'!$B$6)/365.25))),"",INT(((-C26+'Race 5'!$B$6)/365.25)))</f>
        <v/>
      </c>
      <c r="E26" s="95"/>
      <c r="F26" s="93"/>
      <c r="G26" s="94" t="e">
        <f>(VLOOKUP(D26,'Mens Wava'!$A$5:$AG$101,$B$8,FALSE))/((3600*HOUR(E26))+(60*MINUTE(E26))+((1*SECOND(E26))))</f>
        <v>#N/A</v>
      </c>
      <c r="H26" s="27"/>
      <c r="J26" s="8">
        <v>16</v>
      </c>
      <c r="K26" s="26"/>
      <c r="L26" s="118" t="e">
        <f>IF(VLOOKUP('Race 5'!K26,'Reference Ladies'!$C$3:$E$185,3,FALSE)=0," ",VLOOKUP('Race 5'!K26,'Reference Ladies'!$C$3:$E$185,3,FALSE))</f>
        <v>#N/A</v>
      </c>
      <c r="M26" s="119" t="str">
        <f>IF(ISERROR(INT(((-L26+'Race 5'!$B$6)/365.25))),"",INT(((-L26+'Race 5'!$B$6)/365.25)))</f>
        <v/>
      </c>
      <c r="N26" s="95"/>
      <c r="O26" s="93"/>
      <c r="P26" s="94" t="e">
        <f>(VLOOKUP(M26,'Ladies WAVA'!$A$6:$AG$102,$B$8,FALSE))/((3600*HOUR(N26))+(60*MINUTE(N26))+((1*SECOND(N26))))</f>
        <v>#N/A</v>
      </c>
      <c r="Q26" s="27"/>
      <c r="W26" s="14"/>
      <c r="Z26" s="14"/>
    </row>
    <row r="27" spans="1:26" ht="16" thickBot="1">
      <c r="A27" s="8">
        <v>17</v>
      </c>
      <c r="B27" s="26"/>
      <c r="C27" s="118" t="e">
        <f>IF(VLOOKUP('Race 5'!B27,'Reference Men'!$C$4:$E$196,3,FALSE)=0," ",VLOOKUP('Race 5'!B27,'Reference Men'!$C$4:$E$196,3,FALSE))</f>
        <v>#N/A</v>
      </c>
      <c r="D27" s="119" t="str">
        <f>IF(ISERROR(INT(((-C27+'Race 5'!$B$6)/365.25))),"",INT(((-C27+'Race 5'!$B$6)/365.25)))</f>
        <v/>
      </c>
      <c r="E27" s="95"/>
      <c r="F27" s="93"/>
      <c r="G27" s="94" t="e">
        <f>(VLOOKUP(D27,'Mens Wava'!$A$5:$AG$101,$B$8,FALSE))/((3600*HOUR(E27))+(60*MINUTE(E27))+((1*SECOND(E27))))</f>
        <v>#N/A</v>
      </c>
      <c r="H27" s="27"/>
      <c r="J27" s="8">
        <v>17</v>
      </c>
      <c r="K27" s="26"/>
      <c r="L27" s="118" t="e">
        <f>IF(VLOOKUP('Race 5'!K27,'Reference Ladies'!$C$3:$E$185,3,FALSE)=0," ",VLOOKUP('Race 5'!K27,'Reference Ladies'!$C$3:$E$185,3,FALSE))</f>
        <v>#N/A</v>
      </c>
      <c r="M27" s="119" t="str">
        <f>IF(ISERROR(INT(((-L27+'Race 5'!$B$6)/365.25))),"",INT(((-L27+'Race 5'!$B$6)/365.25)))</f>
        <v/>
      </c>
      <c r="N27" s="95"/>
      <c r="O27" s="93"/>
      <c r="P27" s="94" t="e">
        <f>(VLOOKUP(M27,'Ladies WAVA'!$A$6:$AG$102,$B$8,FALSE))/((3600*HOUR(N27))+(60*MINUTE(N27))+((1*SECOND(N27))))</f>
        <v>#N/A</v>
      </c>
      <c r="Q27" s="27"/>
      <c r="W27" s="14"/>
      <c r="Z27" s="14"/>
    </row>
    <row r="28" spans="1:26" ht="16" thickBot="1">
      <c r="A28" s="8">
        <v>18</v>
      </c>
      <c r="B28" s="26"/>
      <c r="C28" s="118" t="e">
        <f>IF(VLOOKUP('Race 5'!B28,'Reference Men'!$C$4:$E$196,3,FALSE)=0," ",VLOOKUP('Race 5'!B28,'Reference Men'!$C$4:$E$196,3,FALSE))</f>
        <v>#N/A</v>
      </c>
      <c r="D28" s="119" t="str">
        <f>IF(ISERROR(INT(((-C28+'Race 5'!$B$6)/365.25))),"",INT(((-C28+'Race 5'!$B$6)/365.25)))</f>
        <v/>
      </c>
      <c r="E28" s="95"/>
      <c r="F28" s="93"/>
      <c r="G28" s="94" t="e">
        <f>(VLOOKUP(D28,'Mens Wava'!$A$5:$AG$101,$B$8,FALSE))/((3600*HOUR(E28))+(60*MINUTE(E28))+((1*SECOND(E28))))</f>
        <v>#N/A</v>
      </c>
      <c r="H28" s="27"/>
      <c r="J28" s="8">
        <v>18</v>
      </c>
      <c r="K28" s="26"/>
      <c r="L28" s="118" t="e">
        <f>IF(VLOOKUP('Race 5'!K28,'Reference Ladies'!$C$3:$E$185,3,FALSE)=0," ",VLOOKUP('Race 5'!K28,'Reference Ladies'!$C$3:$E$185,3,FALSE))</f>
        <v>#N/A</v>
      </c>
      <c r="M28" s="119" t="str">
        <f>IF(ISERROR(INT(((-L28+'Race 5'!$B$6)/365.25))),"",INT(((-L28+'Race 5'!$B$6)/365.25)))</f>
        <v/>
      </c>
      <c r="N28" s="95"/>
      <c r="O28" s="93"/>
      <c r="P28" s="94" t="e">
        <f>(VLOOKUP(M28,'Ladies WAVA'!$A$6:$AG$102,$B$8,FALSE))/((3600*HOUR(N28))+(60*MINUTE(N28))+((1*SECOND(N28))))</f>
        <v>#N/A</v>
      </c>
      <c r="Q28" s="27"/>
      <c r="W28" s="14"/>
      <c r="Z28" s="14"/>
    </row>
    <row r="29" spans="1:26" ht="16" thickBot="1">
      <c r="A29" s="8">
        <v>19</v>
      </c>
      <c r="B29" s="26"/>
      <c r="C29" s="118" t="e">
        <f>IF(VLOOKUP('Race 5'!B29,'Reference Men'!$C$4:$E$196,3,FALSE)=0," ",VLOOKUP('Race 5'!B29,'Reference Men'!$C$4:$E$196,3,FALSE))</f>
        <v>#N/A</v>
      </c>
      <c r="D29" s="119" t="str">
        <f>IF(ISERROR(INT(((-C29+'Race 5'!$B$6)/365.25))),"",INT(((-C29+'Race 5'!$B$6)/365.25)))</f>
        <v/>
      </c>
      <c r="E29" s="95"/>
      <c r="F29" s="93"/>
      <c r="G29" s="94" t="e">
        <f>(VLOOKUP(D29,'Mens Wava'!$A$5:$AG$101,$B$8,FALSE))/((3600*HOUR(E29))+(60*MINUTE(E29))+((1*SECOND(E29))))</f>
        <v>#N/A</v>
      </c>
      <c r="H29" s="27"/>
      <c r="J29" s="8">
        <v>19</v>
      </c>
      <c r="K29" s="26"/>
      <c r="L29" s="118" t="e">
        <f>IF(VLOOKUP('Race 5'!K29,'Reference Ladies'!$C$3:$E$185,3,FALSE)=0," ",VLOOKUP('Race 5'!K29,'Reference Ladies'!$C$3:$E$185,3,FALSE))</f>
        <v>#N/A</v>
      </c>
      <c r="M29" s="119" t="str">
        <f>IF(ISERROR(INT(((-L29+'Race 5'!$B$6)/365.25))),"",INT(((-L29+'Race 5'!$B$6)/365.25)))</f>
        <v/>
      </c>
      <c r="N29" s="95"/>
      <c r="O29" s="93"/>
      <c r="P29" s="94" t="e">
        <f>(VLOOKUP(M29,'Ladies WAVA'!$A$6:$AG$102,$B$8,FALSE))/((3600*HOUR(N29))+(60*MINUTE(N29))+((1*SECOND(N29))))</f>
        <v>#N/A</v>
      </c>
      <c r="Q29" s="27"/>
      <c r="W29" s="14"/>
      <c r="Z29" s="14"/>
    </row>
    <row r="30" spans="1:26" ht="16" thickBot="1">
      <c r="A30" s="8">
        <v>20</v>
      </c>
      <c r="B30" s="26"/>
      <c r="C30" s="118" t="e">
        <f>IF(VLOOKUP('Race 5'!B30,'Reference Men'!$C$4:$E$196,3,FALSE)=0," ",VLOOKUP('Race 5'!B30,'Reference Men'!$C$4:$E$196,3,FALSE))</f>
        <v>#N/A</v>
      </c>
      <c r="D30" s="119" t="str">
        <f>IF(ISERROR(INT(((-C30+'Race 5'!$B$6)/365.25))),"",INT(((-C30+'Race 5'!$B$6)/365.25)))</f>
        <v/>
      </c>
      <c r="E30" s="95"/>
      <c r="F30" s="93"/>
      <c r="G30" s="94" t="e">
        <f>(VLOOKUP(D30,'Mens Wava'!$A$5:$AG$101,$B$8,FALSE))/((3600*HOUR(E30))+(60*MINUTE(E30))+((1*SECOND(E30))))</f>
        <v>#N/A</v>
      </c>
      <c r="H30" s="27"/>
      <c r="J30" s="8">
        <v>20</v>
      </c>
      <c r="K30" s="26"/>
      <c r="L30" s="118" t="e">
        <f>IF(VLOOKUP('Race 5'!K30,'Reference Ladies'!$C$3:$E$185,3,FALSE)=0," ",VLOOKUP('Race 5'!K30,'Reference Ladies'!$C$3:$E$185,3,FALSE))</f>
        <v>#N/A</v>
      </c>
      <c r="M30" s="119" t="str">
        <f>IF(ISERROR(INT(((-L30+'Race 5'!$B$6)/365.25))),"",INT(((-L30+'Race 5'!$B$6)/365.25)))</f>
        <v/>
      </c>
      <c r="N30" s="95"/>
      <c r="O30" s="93"/>
      <c r="P30" s="94" t="e">
        <f>(VLOOKUP(M30,'Ladies WAVA'!$A$6:$AG$102,$B$8,FALSE))/((3600*HOUR(N30))+(60*MINUTE(N30))+((1*SECOND(N30))))</f>
        <v>#N/A</v>
      </c>
      <c r="Q30" s="27"/>
      <c r="W30" s="14"/>
      <c r="Z30" s="14"/>
    </row>
    <row r="31" spans="1:26" ht="16" thickBot="1">
      <c r="A31" s="8">
        <v>21</v>
      </c>
      <c r="B31" s="85"/>
      <c r="C31" s="118" t="e">
        <f>IF(VLOOKUP('Race 5'!B31,'Reference Men'!$C$4:$E$196,3,FALSE)=0," ",VLOOKUP('Race 5'!B31,'Reference Men'!$C$4:$E$196,3,FALSE))</f>
        <v>#N/A</v>
      </c>
      <c r="D31" s="119" t="str">
        <f>IF(ISERROR(INT(((-C31+'Race 5'!$B$6)/365.25))),"",INT(((-C31+'Race 5'!$B$6)/365.25)))</f>
        <v/>
      </c>
      <c r="E31" s="86"/>
      <c r="F31" s="87"/>
      <c r="G31" s="94" t="e">
        <f>(VLOOKUP(D31,'Mens Wava'!$A$5:$AG$101,$B$8,FALSE))/((3600*HOUR(E31))+(60*MINUTE(E31))+((1*SECOND(E31))))</f>
        <v>#N/A</v>
      </c>
      <c r="H31" s="89"/>
      <c r="J31" s="8">
        <v>21</v>
      </c>
      <c r="K31" s="85"/>
      <c r="L31" s="118" t="e">
        <f>IF(VLOOKUP('Race 5'!K31,'Reference Ladies'!$C$3:$E$185,3,FALSE)=0," ",VLOOKUP('Race 5'!K31,'Reference Ladies'!$C$3:$E$185,3,FALSE))</f>
        <v>#N/A</v>
      </c>
      <c r="M31" s="119" t="str">
        <f>IF(ISERROR(INT(((-L31+'Race 5'!$B$6)/365.25))),"",INT(((-L31+'Race 5'!$B$6)/365.25)))</f>
        <v/>
      </c>
      <c r="N31" s="86"/>
      <c r="O31" s="87"/>
      <c r="P31" s="94" t="e">
        <f>(VLOOKUP(M31,'Ladies WAVA'!$A$6:$AG$102,$B$8,FALSE))/((3600*HOUR(N31))+(60*MINUTE(N31))+((1*SECOND(N31))))</f>
        <v>#N/A</v>
      </c>
      <c r="Q31" s="89"/>
    </row>
    <row r="32" spans="1:26" s="8" customFormat="1">
      <c r="F32" s="96">
        <f>SUM(F11:F31)</f>
        <v>0</v>
      </c>
      <c r="H32" s="96">
        <f>SUM(H11:H31)</f>
        <v>0</v>
      </c>
      <c r="O32" s="96">
        <f>SUM(O11:O31)</f>
        <v>0</v>
      </c>
      <c r="Q32" s="96">
        <f>SUM(Q11:Q31)</f>
        <v>0</v>
      </c>
    </row>
    <row r="33" spans="23:26" customFormat="1">
      <c r="W33" s="14"/>
      <c r="Z33" s="14"/>
    </row>
    <row r="34" spans="23:26" customFormat="1">
      <c r="W34" s="14"/>
      <c r="Z34" s="14"/>
    </row>
    <row r="35" spans="23:26" customFormat="1">
      <c r="W35" s="14"/>
      <c r="Z35" s="14"/>
    </row>
    <row r="36" spans="23:26" customFormat="1">
      <c r="W36" s="14"/>
      <c r="Z36" s="14"/>
    </row>
    <row r="37" spans="23:26" customFormat="1">
      <c r="W37" s="14"/>
      <c r="Z37" s="14"/>
    </row>
    <row r="38" spans="23:26" customFormat="1">
      <c r="W38" s="14"/>
      <c r="Z38" s="14"/>
    </row>
    <row r="39" spans="23:26" customFormat="1">
      <c r="W39" s="14"/>
      <c r="Z39" s="14"/>
    </row>
    <row r="40" spans="23:26" customFormat="1">
      <c r="W40" s="14"/>
      <c r="Z40" s="14"/>
    </row>
    <row r="41" spans="23:26" customFormat="1">
      <c r="W41" s="14"/>
      <c r="Z41" s="14"/>
    </row>
    <row r="42" spans="23:26" customFormat="1">
      <c r="W42" s="14"/>
      <c r="Z42" s="14"/>
    </row>
    <row r="43" spans="23:26" customFormat="1">
      <c r="W43" s="14"/>
      <c r="Z43" s="14"/>
    </row>
    <row r="44" spans="23:26" customFormat="1">
      <c r="W44" s="14"/>
      <c r="Z44" s="14"/>
    </row>
    <row r="45" spans="23:26" customFormat="1">
      <c r="W45" s="14"/>
      <c r="Z45" s="14"/>
    </row>
    <row r="46" spans="23:26" customFormat="1">
      <c r="W46" s="14"/>
      <c r="Z46" s="14"/>
    </row>
    <row r="47" spans="23:26" customFormat="1">
      <c r="W47" s="14"/>
      <c r="Z47" s="14"/>
    </row>
    <row r="48" spans="23:26" customFormat="1">
      <c r="W48" s="14"/>
      <c r="Z48" s="14"/>
    </row>
    <row r="49" spans="23:26" customFormat="1">
      <c r="W49" s="14"/>
      <c r="Z49" s="14"/>
    </row>
    <row r="50" spans="23:26" customFormat="1">
      <c r="W50" s="14"/>
      <c r="Z50" s="14"/>
    </row>
    <row r="51" spans="23:26" customFormat="1">
      <c r="W51" s="14"/>
      <c r="Z51" s="14"/>
    </row>
    <row r="52" spans="23:26" customFormat="1">
      <c r="W52" s="14">
        <f>+'Reference Men'!$C149</f>
        <v>0</v>
      </c>
      <c r="Z52" s="14"/>
    </row>
    <row r="53" spans="23:26" customFormat="1">
      <c r="W53" s="14">
        <f>+'Reference Men'!$C150</f>
        <v>0</v>
      </c>
      <c r="Z53" s="14"/>
    </row>
    <row r="54" spans="23:26" customFormat="1">
      <c r="W54" s="14">
        <f>+'Reference Men'!$C151</f>
        <v>0</v>
      </c>
      <c r="Z54" s="14"/>
    </row>
    <row r="55" spans="23:26" customFormat="1">
      <c r="W55" s="14">
        <f>+'Reference Men'!$C152</f>
        <v>0</v>
      </c>
      <c r="Z55" s="14"/>
    </row>
    <row r="56" spans="23:26" customFormat="1">
      <c r="W56" s="14">
        <f>+'Reference Men'!$C153</f>
        <v>0</v>
      </c>
      <c r="Z56" s="14"/>
    </row>
    <row r="57" spans="23:26" customFormat="1">
      <c r="W57" s="14">
        <f>+'Reference Men'!$C154</f>
        <v>0</v>
      </c>
      <c r="Z57" s="14"/>
    </row>
    <row r="58" spans="23:26" customFormat="1">
      <c r="W58" s="14">
        <f>+'Reference Men'!$C155</f>
        <v>0</v>
      </c>
      <c r="Z58" s="14"/>
    </row>
    <row r="59" spans="23:26" customFormat="1">
      <c r="W59" s="14">
        <f>+'Reference Men'!$C157</f>
        <v>0</v>
      </c>
      <c r="Z59" s="14"/>
    </row>
    <row r="60" spans="23:26" customFormat="1">
      <c r="W60" s="14">
        <f>+'Reference Men'!$C158</f>
        <v>0</v>
      </c>
      <c r="Z60" s="14"/>
    </row>
    <row r="61" spans="23:26" customFormat="1">
      <c r="W61" s="14">
        <f>+'Reference Men'!$C161</f>
        <v>0</v>
      </c>
      <c r="Z61" s="14"/>
    </row>
    <row r="62" spans="23:26" customFormat="1">
      <c r="W62" s="14">
        <f>+'Reference Men'!$C162</f>
        <v>0</v>
      </c>
      <c r="Z62" s="14"/>
    </row>
    <row r="63" spans="23:26" customFormat="1">
      <c r="W63" s="14">
        <f>+'Reference Men'!$C163</f>
        <v>0</v>
      </c>
      <c r="Z63" s="14"/>
    </row>
    <row r="64" spans="23:26" customFormat="1">
      <c r="W64" s="14" t="e">
        <f>+'Reference Men'!#REF!</f>
        <v>#REF!</v>
      </c>
      <c r="Z64" s="14"/>
    </row>
    <row r="65" spans="23:26" customFormat="1">
      <c r="W65" s="14">
        <f>+'Reference Men'!$C165</f>
        <v>0</v>
      </c>
      <c r="Z65" s="14"/>
    </row>
    <row r="66" spans="23:26" customFormat="1">
      <c r="W66" s="14" t="str">
        <f>+'Reference Men'!$C166</f>
        <v xml:space="preserve"> </v>
      </c>
      <c r="Z66" s="14"/>
    </row>
    <row r="67" spans="23:26" customFormat="1">
      <c r="W67" s="14" t="str">
        <f>+'Reference Men'!$C167</f>
        <v xml:space="preserve"> </v>
      </c>
      <c r="Z67" s="14"/>
    </row>
    <row r="68" spans="23:26" customFormat="1">
      <c r="W68" s="14" t="str">
        <f>+'Reference Men'!$C168</f>
        <v xml:space="preserve"> </v>
      </c>
      <c r="Z68" s="14"/>
    </row>
    <row r="69" spans="23:26" customFormat="1">
      <c r="W69" s="14" t="str">
        <f>+'Reference Men'!$C169</f>
        <v xml:space="preserve"> </v>
      </c>
      <c r="Z69" s="14"/>
    </row>
    <row r="70" spans="23:26" customFormat="1">
      <c r="W70" s="14" t="str">
        <f>+'Reference Men'!$C170</f>
        <v xml:space="preserve"> </v>
      </c>
      <c r="Z70" s="14"/>
    </row>
    <row r="71" spans="23:26" customFormat="1">
      <c r="W71" s="14" t="str">
        <f>+'Reference Men'!$C171</f>
        <v xml:space="preserve"> </v>
      </c>
      <c r="Z71" s="14"/>
    </row>
    <row r="72" spans="23:26" customFormat="1">
      <c r="W72" s="14" t="str">
        <f>+'Reference Men'!$C172</f>
        <v xml:space="preserve"> </v>
      </c>
      <c r="Z72" s="14"/>
    </row>
    <row r="73" spans="23:26" customFormat="1">
      <c r="W73" s="14" t="str">
        <f>+'Reference Men'!$C173</f>
        <v xml:space="preserve"> </v>
      </c>
      <c r="Z73" s="14"/>
    </row>
    <row r="74" spans="23:26" customFormat="1">
      <c r="W74" s="14" t="str">
        <f>+'Reference Men'!$C174</f>
        <v xml:space="preserve"> </v>
      </c>
      <c r="Z74" s="14"/>
    </row>
    <row r="75" spans="23:26" customFormat="1">
      <c r="W75" s="14" t="str">
        <f>+'Reference Men'!$C175</f>
        <v xml:space="preserve"> </v>
      </c>
      <c r="Z75" s="14"/>
    </row>
    <row r="76" spans="23:26" customFormat="1">
      <c r="W76" s="14" t="str">
        <f>+'Reference Men'!$C176</f>
        <v xml:space="preserve"> </v>
      </c>
      <c r="Z76" s="14"/>
    </row>
    <row r="77" spans="23:26" customFormat="1">
      <c r="W77" s="14" t="str">
        <f>+'Reference Men'!$C177</f>
        <v xml:space="preserve"> </v>
      </c>
      <c r="Z77" s="14"/>
    </row>
    <row r="78" spans="23:26" customFormat="1">
      <c r="W78" s="14" t="str">
        <f>+'Reference Men'!$C178</f>
        <v xml:space="preserve"> </v>
      </c>
      <c r="Z78" s="14"/>
    </row>
    <row r="79" spans="23:26" customFormat="1">
      <c r="W79" s="14" t="str">
        <f>+'Reference Men'!$C179</f>
        <v xml:space="preserve"> </v>
      </c>
      <c r="Z79" s="14"/>
    </row>
    <row r="80" spans="23:26" customFormat="1">
      <c r="W80" s="14" t="str">
        <f>+'Reference Men'!$C180</f>
        <v xml:space="preserve"> </v>
      </c>
      <c r="Z80" s="14"/>
    </row>
    <row r="81" spans="23:26" customFormat="1">
      <c r="W81" s="14" t="str">
        <f>+'Reference Men'!$C181</f>
        <v xml:space="preserve"> </v>
      </c>
      <c r="Z81" s="14"/>
    </row>
    <row r="82" spans="23:26" customFormat="1">
      <c r="W82" s="14" t="str">
        <f>+'Reference Men'!$C182</f>
        <v xml:space="preserve"> </v>
      </c>
      <c r="Z82" s="14"/>
    </row>
    <row r="83" spans="23:26" customFormat="1">
      <c r="W83" s="14" t="str">
        <f>+'Reference Men'!$C183</f>
        <v xml:space="preserve"> </v>
      </c>
      <c r="Z83" s="14"/>
    </row>
    <row r="84" spans="23:26" customFormat="1">
      <c r="W84" s="14" t="str">
        <f>+'Reference Men'!$C184</f>
        <v xml:space="preserve"> </v>
      </c>
      <c r="Z84" s="14"/>
    </row>
    <row r="85" spans="23:26" customFormat="1">
      <c r="W85" s="14" t="str">
        <f>+'Reference Men'!$C185</f>
        <v xml:space="preserve"> </v>
      </c>
      <c r="Z85" s="14"/>
    </row>
    <row r="86" spans="23:26" customFormat="1">
      <c r="W86" s="14" t="str">
        <f>+'Reference Men'!$C186</f>
        <v xml:space="preserve"> </v>
      </c>
      <c r="Z86" s="14"/>
    </row>
    <row r="87" spans="23:26" customFormat="1">
      <c r="W87" s="14" t="str">
        <f>+'Reference Men'!$C187</f>
        <v xml:space="preserve"> </v>
      </c>
      <c r="Z87" s="14"/>
    </row>
    <row r="88" spans="23:26" customFormat="1">
      <c r="W88" s="14" t="str">
        <f>+'Reference Men'!$C188</f>
        <v xml:space="preserve"> </v>
      </c>
      <c r="Z88" s="14"/>
    </row>
    <row r="89" spans="23:26" customFormat="1">
      <c r="W89" s="14" t="str">
        <f>+'Reference Men'!$C189</f>
        <v xml:space="preserve"> </v>
      </c>
      <c r="Z89" s="14"/>
    </row>
    <row r="90" spans="23:26" customFormat="1">
      <c r="W90" s="14" t="str">
        <f>+'Reference Men'!$C190</f>
        <v xml:space="preserve"> </v>
      </c>
      <c r="Z90" s="14"/>
    </row>
    <row r="91" spans="23:26" customFormat="1">
      <c r="W91" s="14" t="str">
        <f>+'Reference Men'!$C191</f>
        <v xml:space="preserve"> </v>
      </c>
      <c r="Z91" s="14"/>
    </row>
    <row r="92" spans="23:26" customFormat="1">
      <c r="W92" s="14" t="str">
        <f>+'Reference Men'!$C192</f>
        <v xml:space="preserve"> </v>
      </c>
      <c r="Z92" s="14"/>
    </row>
    <row r="93" spans="23:26" customFormat="1">
      <c r="W93" s="14" t="str">
        <f>+'Reference Men'!$C193</f>
        <v xml:space="preserve"> </v>
      </c>
      <c r="Z93" s="14"/>
    </row>
    <row r="94" spans="23:26" customFormat="1">
      <c r="W94" s="14" t="str">
        <f>+'Reference Men'!$C194</f>
        <v xml:space="preserve"> </v>
      </c>
      <c r="Z94" s="14"/>
    </row>
    <row r="95" spans="23:26" customFormat="1">
      <c r="W95" s="14" t="str">
        <f>+'Reference Men'!$C195</f>
        <v xml:space="preserve"> </v>
      </c>
      <c r="Z95" s="14"/>
    </row>
    <row r="96" spans="23:26" customFormat="1">
      <c r="W96" s="14" t="str">
        <f>+'Reference Men'!$C196</f>
        <v xml:space="preserve"> </v>
      </c>
      <c r="Z96" s="14"/>
    </row>
    <row r="97" spans="23:26" customFormat="1">
      <c r="W97" s="14" t="str">
        <f>+'Reference Men'!$C197</f>
        <v xml:space="preserve"> </v>
      </c>
      <c r="Z97" s="14"/>
    </row>
    <row r="98" spans="23:26" customFormat="1">
      <c r="W98" s="14" t="str">
        <f>+'Reference Men'!$C198</f>
        <v xml:space="preserve"> </v>
      </c>
      <c r="Z98" s="14"/>
    </row>
    <row r="99" spans="23:26" customFormat="1">
      <c r="W99" s="14" t="str">
        <f>+'Reference Men'!$C199</f>
        <v xml:space="preserve"> </v>
      </c>
      <c r="Z99" s="14"/>
    </row>
    <row r="100" spans="23:26" customFormat="1">
      <c r="W100" s="14" t="str">
        <f>+'Reference Men'!$C200</f>
        <v xml:space="preserve"> </v>
      </c>
      <c r="Z100" s="14"/>
    </row>
    <row r="101" spans="23:26" customFormat="1">
      <c r="W101" s="14" t="str">
        <f>+'Reference Men'!$C201</f>
        <v xml:space="preserve"> </v>
      </c>
      <c r="Z101" s="14"/>
    </row>
    <row r="102" spans="23:26" customFormat="1">
      <c r="W102" s="14" t="str">
        <f>+'Reference Men'!$C202</f>
        <v xml:space="preserve"> </v>
      </c>
      <c r="Z102" s="14"/>
    </row>
    <row r="103" spans="23:26" customFormat="1">
      <c r="W103" s="14" t="str">
        <f>+'Reference Men'!$C203</f>
        <v xml:space="preserve"> </v>
      </c>
      <c r="Z103" s="14"/>
    </row>
    <row r="104" spans="23:26" customFormat="1">
      <c r="W104" s="14" t="str">
        <f>+'Reference Men'!$C204</f>
        <v xml:space="preserve"> </v>
      </c>
      <c r="Z104" s="14"/>
    </row>
    <row r="105" spans="23:26" customFormat="1">
      <c r="W105" s="14" t="str">
        <f>+'Reference Men'!$C205</f>
        <v xml:space="preserve"> </v>
      </c>
      <c r="Z105" s="14"/>
    </row>
    <row r="106" spans="23:26" customFormat="1">
      <c r="W106" s="14" t="str">
        <f>+'Reference Men'!$C206</f>
        <v xml:space="preserve"> </v>
      </c>
      <c r="Z106" s="14"/>
    </row>
    <row r="107" spans="23:26" customFormat="1">
      <c r="W107" s="14" t="str">
        <f>+'Reference Men'!$C207</f>
        <v xml:space="preserve"> </v>
      </c>
      <c r="Z107" s="14"/>
    </row>
    <row r="108" spans="23:26" customFormat="1">
      <c r="W108" s="14" t="str">
        <f>+'Reference Men'!$C208</f>
        <v xml:space="preserve"> </v>
      </c>
      <c r="Z108" s="14" t="str">
        <f>+'Reference Men'!$C202</f>
        <v xml:space="preserve"> </v>
      </c>
    </row>
    <row r="109" spans="23:26" customFormat="1">
      <c r="W109" s="14" t="str">
        <f>+'Reference Men'!$C209</f>
        <v xml:space="preserve"> </v>
      </c>
      <c r="Z109" s="14" t="str">
        <f>+'Reference Men'!$C203</f>
        <v xml:space="preserve"> </v>
      </c>
    </row>
    <row r="110" spans="23:26" customFormat="1">
      <c r="W110" s="14" t="str">
        <f>+'Reference Men'!$C210</f>
        <v xml:space="preserve"> </v>
      </c>
      <c r="Z110" s="14" t="str">
        <f>+'Reference Men'!$C204</f>
        <v xml:space="preserve"> </v>
      </c>
    </row>
    <row r="111" spans="23:26" customFormat="1">
      <c r="W111" s="14" t="str">
        <f>+'Reference Men'!$C211</f>
        <v xml:space="preserve"> </v>
      </c>
      <c r="Z111" s="14" t="str">
        <f>+'Reference Men'!$C205</f>
        <v xml:space="preserve"> </v>
      </c>
    </row>
    <row r="112" spans="23:26" customFormat="1">
      <c r="W112" s="14" t="str">
        <f>+'Reference Men'!$C212</f>
        <v xml:space="preserve"> </v>
      </c>
      <c r="Z112" s="14" t="str">
        <f>+'Reference Men'!$C206</f>
        <v xml:space="preserve"> </v>
      </c>
    </row>
    <row r="113" spans="23:26" customFormat="1">
      <c r="W113" s="14" t="str">
        <f>+'Reference Men'!$C213</f>
        <v xml:space="preserve"> </v>
      </c>
      <c r="Z113" s="14" t="str">
        <f>+'Reference Men'!$C207</f>
        <v xml:space="preserve"> </v>
      </c>
    </row>
    <row r="114" spans="23:26" customFormat="1">
      <c r="W114" s="14" t="str">
        <f>+'Reference Men'!$C214</f>
        <v xml:space="preserve"> </v>
      </c>
      <c r="Z114" s="14" t="str">
        <f>+'Reference Men'!$C208</f>
        <v xml:space="preserve"> </v>
      </c>
    </row>
    <row r="115" spans="23:26" customFormat="1">
      <c r="W115" s="14" t="str">
        <f>+'Reference Men'!$C215</f>
        <v xml:space="preserve"> </v>
      </c>
      <c r="Z115" s="14" t="str">
        <f>+'Reference Men'!$C209</f>
        <v xml:space="preserve"> </v>
      </c>
    </row>
    <row r="116" spans="23:26" customFormat="1">
      <c r="W116" s="14" t="str">
        <f>+'Reference Men'!$C216</f>
        <v xml:space="preserve"> </v>
      </c>
      <c r="Z116" s="14" t="str">
        <f>+'Reference Men'!$C210</f>
        <v xml:space="preserve"> </v>
      </c>
    </row>
    <row r="117" spans="23:26" customFormat="1">
      <c r="W117" s="14" t="str">
        <f>+'Reference Men'!$C217</f>
        <v xml:space="preserve"> </v>
      </c>
      <c r="Z117" s="14" t="str">
        <f>+'Reference Men'!$C211</f>
        <v xml:space="preserve"> </v>
      </c>
    </row>
    <row r="118" spans="23:26" customFormat="1">
      <c r="W118" s="14" t="str">
        <f>+'Reference Men'!$C218</f>
        <v xml:space="preserve"> </v>
      </c>
      <c r="Z118" s="14" t="str">
        <f>+'Reference Men'!$C212</f>
        <v xml:space="preserve"> </v>
      </c>
    </row>
    <row r="119" spans="23:26" customFormat="1">
      <c r="W119" s="14" t="str">
        <f>+'Reference Men'!$C219</f>
        <v xml:space="preserve"> </v>
      </c>
      <c r="Z119" s="14" t="str">
        <f>+'Reference Men'!$C213</f>
        <v xml:space="preserve"> </v>
      </c>
    </row>
    <row r="120" spans="23:26" customFormat="1">
      <c r="W120" s="14" t="str">
        <f>+'Reference Men'!$C220</f>
        <v xml:space="preserve"> </v>
      </c>
      <c r="Z120" s="14" t="str">
        <f>+'Reference Men'!$C214</f>
        <v xml:space="preserve"> </v>
      </c>
    </row>
    <row r="121" spans="23:26" customFormat="1">
      <c r="W121" s="14" t="str">
        <f>+'Reference Men'!$C221</f>
        <v xml:space="preserve"> </v>
      </c>
      <c r="Z121" s="14" t="str">
        <f>+'Reference Men'!$C215</f>
        <v xml:space="preserve"> </v>
      </c>
    </row>
    <row r="122" spans="23:26" customFormat="1">
      <c r="W122" s="14" t="str">
        <f>+'Reference Men'!$C222</f>
        <v xml:space="preserve"> </v>
      </c>
      <c r="Z122" s="14" t="str">
        <f>+'Reference Men'!$C216</f>
        <v xml:space="preserve"> </v>
      </c>
    </row>
    <row r="123" spans="23:26" customFormat="1">
      <c r="W123" s="14" t="str">
        <f>+'Reference Men'!$C223</f>
        <v xml:space="preserve"> </v>
      </c>
      <c r="Z123" s="14" t="str">
        <f>+'Reference Men'!$C217</f>
        <v xml:space="preserve"> </v>
      </c>
    </row>
    <row r="124" spans="23:26" customFormat="1">
      <c r="W124" s="14" t="str">
        <f>+'Reference Men'!$C224</f>
        <v xml:space="preserve"> </v>
      </c>
      <c r="Z124" s="14" t="str">
        <f>+'Reference Men'!$C218</f>
        <v xml:space="preserve"> </v>
      </c>
    </row>
    <row r="125" spans="23:26" customFormat="1">
      <c r="W125" s="14" t="str">
        <f>+'Reference Men'!$C225</f>
        <v xml:space="preserve"> </v>
      </c>
      <c r="Z125" s="14" t="str">
        <f>+'Reference Men'!$C219</f>
        <v xml:space="preserve"> </v>
      </c>
    </row>
    <row r="126" spans="23:26" customFormat="1">
      <c r="W126" s="14" t="str">
        <f>+'Reference Men'!$C226</f>
        <v xml:space="preserve"> </v>
      </c>
      <c r="Z126" s="14" t="str">
        <f>+'Reference Men'!$C220</f>
        <v xml:space="preserve"> </v>
      </c>
    </row>
    <row r="127" spans="23:26" customFormat="1">
      <c r="W127" t="str">
        <f>+'Reference Men'!$C227</f>
        <v xml:space="preserve"> </v>
      </c>
      <c r="Z127" s="14" t="str">
        <f>+'Reference Men'!$C221</f>
        <v xml:space="preserve"> </v>
      </c>
    </row>
    <row r="128" spans="23:26" customFormat="1">
      <c r="W128" t="str">
        <f>+'Reference Men'!$C228</f>
        <v xml:space="preserve"> </v>
      </c>
      <c r="Z128" t="str">
        <f>+'Reference Men'!$C222</f>
        <v xml:space="preserve"> </v>
      </c>
    </row>
    <row r="129" spans="23:26" customFormat="1">
      <c r="W129" t="str">
        <f>+'Reference Men'!$C229</f>
        <v xml:space="preserve"> </v>
      </c>
      <c r="Z129" t="str">
        <f>+'Reference Men'!$C223</f>
        <v xml:space="preserve"> </v>
      </c>
    </row>
    <row r="130" spans="23:26" customFormat="1">
      <c r="W130" t="str">
        <f>+'Reference Men'!$C230</f>
        <v xml:space="preserve"> </v>
      </c>
      <c r="Z130" t="str">
        <f>+'Reference Men'!$C224</f>
        <v xml:space="preserve"> </v>
      </c>
    </row>
    <row r="131" spans="23:26" customFormat="1">
      <c r="W131" t="str">
        <f>+'Reference Men'!$C231</f>
        <v xml:space="preserve"> </v>
      </c>
      <c r="Z131" t="str">
        <f>+'Reference Men'!$C225</f>
        <v xml:space="preserve"> </v>
      </c>
    </row>
    <row r="132" spans="23:26" customFormat="1">
      <c r="W132" t="str">
        <f>+'Reference Men'!$C232</f>
        <v xml:space="preserve"> </v>
      </c>
      <c r="Z132" t="str">
        <f>+'Reference Men'!$C226</f>
        <v xml:space="preserve"> </v>
      </c>
    </row>
    <row r="133" spans="23:26" customFormat="1">
      <c r="W133" t="str">
        <f>+'Reference Men'!$C233</f>
        <v xml:space="preserve"> </v>
      </c>
      <c r="Z133" t="str">
        <f>+'Reference Men'!$C227</f>
        <v xml:space="preserve"> </v>
      </c>
    </row>
    <row r="134" spans="23:26" customFormat="1">
      <c r="W134" t="str">
        <f>+'Reference Men'!$C234</f>
        <v xml:space="preserve"> </v>
      </c>
      <c r="Z134" t="str">
        <f>+'Reference Men'!$C228</f>
        <v xml:space="preserve"> </v>
      </c>
    </row>
    <row r="135" spans="23:26" customFormat="1">
      <c r="W135" t="str">
        <f>+'Reference Men'!$C235</f>
        <v xml:space="preserve"> </v>
      </c>
      <c r="Z135" t="str">
        <f>+'Reference Men'!$C229</f>
        <v xml:space="preserve"> </v>
      </c>
    </row>
    <row r="136" spans="23:26" customFormat="1">
      <c r="W136" t="str">
        <f>+'Reference Men'!$C236</f>
        <v xml:space="preserve"> </v>
      </c>
      <c r="Z136" t="str">
        <f>+'Reference Men'!$C230</f>
        <v xml:space="preserve"> </v>
      </c>
    </row>
    <row r="137" spans="23:26" customFormat="1">
      <c r="W137" t="str">
        <f>+'Reference Men'!$C237</f>
        <v xml:space="preserve"> </v>
      </c>
      <c r="Z137" t="str">
        <f>+'Reference Men'!$C231</f>
        <v xml:space="preserve"> </v>
      </c>
    </row>
    <row r="138" spans="23:26" customFormat="1">
      <c r="W138" t="str">
        <f>+'Reference Men'!$C238</f>
        <v xml:space="preserve"> </v>
      </c>
      <c r="Z138" t="str">
        <f>+'Reference Men'!$C232</f>
        <v xml:space="preserve"> </v>
      </c>
    </row>
    <row r="139" spans="23:26" customFormat="1">
      <c r="W139" t="str">
        <f>+'Reference Men'!$C239</f>
        <v xml:space="preserve"> </v>
      </c>
      <c r="Z139" t="str">
        <f>+'Reference Men'!$C233</f>
        <v xml:space="preserve"> </v>
      </c>
    </row>
    <row r="140" spans="23:26" customFormat="1">
      <c r="W140" t="str">
        <f>+'Reference Men'!$C240</f>
        <v xml:space="preserve"> </v>
      </c>
      <c r="Z140" t="str">
        <f>+'Reference Men'!$C234</f>
        <v xml:space="preserve"> </v>
      </c>
    </row>
    <row r="141" spans="23:26" customFormat="1">
      <c r="W141" t="str">
        <f>+'Reference Men'!$C241</f>
        <v xml:space="preserve"> </v>
      </c>
      <c r="Z141" t="str">
        <f>+'Reference Men'!$C235</f>
        <v xml:space="preserve"> </v>
      </c>
    </row>
    <row r="142" spans="23:26" customFormat="1">
      <c r="W142" t="str">
        <f>+'Reference Men'!$C242</f>
        <v xml:space="preserve"> </v>
      </c>
      <c r="Z142" t="str">
        <f>+'Reference Men'!$C236</f>
        <v xml:space="preserve"> </v>
      </c>
    </row>
    <row r="143" spans="23:26" customFormat="1">
      <c r="Z143" t="str">
        <f>+'Reference Men'!$C237</f>
        <v xml:space="preserve"> </v>
      </c>
    </row>
    <row r="144" spans="23:26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:P31">
    <cfRule type="cellIs" dxfId="57" priority="5" stopIfTrue="1" operator="greaterThan">
      <formula>0.7</formula>
    </cfRule>
    <cfRule type="cellIs" dxfId="56" priority="6" stopIfTrue="1" operator="between">
      <formula>0.65</formula>
      <formula>0.7</formula>
    </cfRule>
  </conditionalFormatting>
  <conditionalFormatting sqref="G11:G31">
    <cfRule type="cellIs" dxfId="55" priority="7" stopIfTrue="1" operator="greaterThan">
      <formula>0.7</formula>
    </cfRule>
    <cfRule type="cellIs" dxfId="54" priority="8" stopIfTrue="1" operator="between">
      <formula>0.65</formula>
      <formula>0.7</formula>
    </cfRule>
  </conditionalFormatting>
  <conditionalFormatting sqref="G32">
    <cfRule type="cellIs" dxfId="53" priority="3" stopIfTrue="1" operator="greaterThan">
      <formula>0.7</formula>
    </cfRule>
    <cfRule type="cellIs" dxfId="52" priority="4" stopIfTrue="1" operator="between">
      <formula>0.65</formula>
      <formula>0.7</formula>
    </cfRule>
  </conditionalFormatting>
  <conditionalFormatting sqref="P32">
    <cfRule type="cellIs" dxfId="51" priority="1" stopIfTrue="1" operator="greaterThan">
      <formula>0.7</formula>
    </cfRule>
    <cfRule type="cellIs" dxfId="50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5:Z172"/>
  <sheetViews>
    <sheetView topLeftCell="A2" workbookViewId="0">
      <selection activeCell="B11" sqref="B11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11.83203125" bestFit="1" customWidth="1"/>
  </cols>
  <sheetData>
    <row r="5" spans="1:26" ht="18">
      <c r="A5" s="9" t="s">
        <v>259</v>
      </c>
      <c r="F5" s="81" t="str">
        <f>VLOOKUP($A$5,'Ref - All Grand Prix Events'!$A$3:$E$14,3)</f>
        <v>Cross Country Race 1</v>
      </c>
      <c r="I5" s="67"/>
      <c r="K5" s="161"/>
      <c r="O5" s="81"/>
    </row>
    <row r="6" spans="1:26" ht="14">
      <c r="A6" s="10" t="s">
        <v>49</v>
      </c>
      <c r="B6" s="24">
        <f>VLOOKUP($A$5,'Ref - All Grand Prix Events'!$A$3:$E$14,2)</f>
        <v>43022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/>
      <c r="C7" s="1"/>
      <c r="D7" s="1"/>
      <c r="K7" s="24"/>
      <c r="L7" s="1"/>
      <c r="M7" s="1"/>
    </row>
    <row r="8" spans="1:26" ht="13" thickBot="1">
      <c r="A8" s="28" t="s">
        <v>138</v>
      </c>
      <c r="B8" s="52">
        <v>35</v>
      </c>
      <c r="K8" s="52"/>
    </row>
    <row r="9" spans="1:26" ht="18" thickBot="1">
      <c r="B9" s="4" t="s">
        <v>47</v>
      </c>
      <c r="C9" s="2"/>
      <c r="D9" s="2"/>
      <c r="E9" s="249" t="s">
        <v>44</v>
      </c>
      <c r="F9" s="251"/>
      <c r="G9" s="249" t="s">
        <v>45</v>
      </c>
      <c r="H9" s="251"/>
      <c r="J9" s="8"/>
      <c r="K9" s="4" t="s">
        <v>51</v>
      </c>
      <c r="L9" s="2"/>
      <c r="M9" s="2"/>
      <c r="N9" s="249" t="s">
        <v>44</v>
      </c>
      <c r="O9" s="251"/>
      <c r="P9" s="249" t="s">
        <v>45</v>
      </c>
      <c r="Q9" s="251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/>
      <c r="C11" s="118" t="e">
        <f>IF(VLOOKUP('Race 6'!B11,'Reference Men'!$C$4:$E$196,3,FALSE)=0," ",VLOOKUP('Race 6'!B11,'Reference Men'!$C$4:$E$196,3,FALSE))</f>
        <v>#N/A</v>
      </c>
      <c r="D11" s="119" t="str">
        <f>IF(ISERROR(INT(((-C11+'Race 6'!$B$6)/365.25))),"",INT(((-C11+'Race 6'!$B$6)/365.25)))</f>
        <v/>
      </c>
      <c r="E11" s="95"/>
      <c r="F11" s="93"/>
      <c r="G11" s="94" t="e">
        <f>(VLOOKUP(D11,'Mens Wava'!$A$5:$AI$101,$B$8,FALSE))/((3600*HOUR(E11))+(60*MINUTE(E11))+((1*SECOND(E11))))</f>
        <v>#N/A</v>
      </c>
      <c r="H11" s="27"/>
      <c r="J11" s="8">
        <v>1</v>
      </c>
      <c r="K11" s="26"/>
      <c r="L11" s="118" t="e">
        <f>IF(VLOOKUP('Race 6'!K11,'Reference Ladies'!$C$3:$E$185,3,FALSE)=0," ",VLOOKUP('Race 6'!K11,'Reference Ladies'!$C$3:$E$185,3,FALSE))</f>
        <v>#N/A</v>
      </c>
      <c r="M11" s="119" t="str">
        <f>IF(ISERROR(INT(((-L11+'Race 6'!$B$6)/365.25))),"",INT(((-L11+'Race 6'!$B$6)/365.25)))</f>
        <v/>
      </c>
      <c r="N11" s="95"/>
      <c r="O11" s="93"/>
      <c r="P11" s="94" t="e">
        <f>(VLOOKUP(M11,'Ladies WAVA'!$A$6:$AG$102,$K$8,FALSE))/((3600*HOUR(N11))+(60*MINUTE(N11))+((1*SECOND(N11))))</f>
        <v>#N/A</v>
      </c>
      <c r="Q11" s="27"/>
      <c r="W11" s="14"/>
      <c r="Z11" s="14"/>
    </row>
    <row r="12" spans="1:26" ht="16" thickBot="1">
      <c r="A12" s="8">
        <v>2</v>
      </c>
      <c r="B12" s="26"/>
      <c r="C12" s="118" t="e">
        <f>IF(VLOOKUP('Race 6'!B12,'Reference Men'!$C$4:$E$196,3,FALSE)=0," ",VLOOKUP('Race 6'!B12,'Reference Men'!$C$4:$E$196,3,FALSE))</f>
        <v>#N/A</v>
      </c>
      <c r="D12" s="119" t="str">
        <f>IF(ISERROR(INT(((-C12+'Race 6'!$B$6)/365.25))),"",INT(((-C12+'Race 6'!$B$6)/365.25)))</f>
        <v/>
      </c>
      <c r="E12" s="95"/>
      <c r="F12" s="93"/>
      <c r="G12" s="94" t="e">
        <f>(VLOOKUP(D12,'Mens Wava'!$A$5:$AI$101,$B$8,FALSE))/((3600*HOUR(E12))+(60*MINUTE(E12))+((1*SECOND(E12))))</f>
        <v>#N/A</v>
      </c>
      <c r="H12" s="27"/>
      <c r="J12" s="8">
        <v>2</v>
      </c>
      <c r="K12" s="26"/>
      <c r="L12" s="118" t="e">
        <f>IF(VLOOKUP('Race 6'!K12,'Reference Ladies'!$C$3:$E$185,3,FALSE)=0," ",VLOOKUP('Race 6'!K12,'Reference Ladies'!$C$3:$E$185,3,FALSE))</f>
        <v>#N/A</v>
      </c>
      <c r="M12" s="119" t="str">
        <f>IF(ISERROR(INT(((-L12+'Race 6'!$B$6)/365.25))),"",INT(((-L12+'Race 6'!$B$6)/365.25)))</f>
        <v/>
      </c>
      <c r="N12" s="95"/>
      <c r="O12" s="93"/>
      <c r="P12" s="94" t="e">
        <f>(VLOOKUP(M12,'Ladies WAVA'!$A$6:$AG$102,$K$8,FALSE))/((3600*HOUR(N12))+(60*MINUTE(N12))+((1*SECOND(N12))))</f>
        <v>#N/A</v>
      </c>
      <c r="Q12" s="27"/>
      <c r="W12" s="14"/>
      <c r="Z12" s="14"/>
    </row>
    <row r="13" spans="1:26" ht="16" thickBot="1">
      <c r="A13" s="8">
        <v>3</v>
      </c>
      <c r="B13" s="26"/>
      <c r="C13" s="118" t="e">
        <f>IF(VLOOKUP('Race 6'!B13,'Reference Men'!$C$4:$E$196,3,FALSE)=0," ",VLOOKUP('Race 6'!B13,'Reference Men'!$C$4:$E$196,3,FALSE))</f>
        <v>#N/A</v>
      </c>
      <c r="D13" s="119" t="str">
        <f>IF(ISERROR(INT(((-C13+'Race 6'!$B$6)/365.25))),"",INT(((-C13+'Race 6'!$B$6)/365.25)))</f>
        <v/>
      </c>
      <c r="E13" s="95"/>
      <c r="F13" s="93"/>
      <c r="G13" s="94" t="e">
        <f>(VLOOKUP(D13,'Mens Wava'!$A$5:$AI$101,$B$8,FALSE))/((3600*HOUR(E13))+(60*MINUTE(E13))+((1*SECOND(E13))))</f>
        <v>#N/A</v>
      </c>
      <c r="H13" s="27"/>
      <c r="J13" s="8">
        <v>3</v>
      </c>
      <c r="K13" s="26"/>
      <c r="L13" s="118" t="e">
        <f>IF(VLOOKUP('Race 6'!K13,'Reference Ladies'!$C$3:$E$185,3,FALSE)=0," ",VLOOKUP('Race 6'!K13,'Reference Ladies'!$C$3:$E$185,3,FALSE))</f>
        <v>#N/A</v>
      </c>
      <c r="M13" s="119" t="str">
        <f>IF(ISERROR(INT(((-L13+'Race 6'!$B$6)/365.25))),"",INT(((-L13+'Race 6'!$B$6)/365.25)))</f>
        <v/>
      </c>
      <c r="N13" s="95"/>
      <c r="O13" s="93"/>
      <c r="P13" s="94" t="e">
        <f>(VLOOKUP(M13,'Ladies WAVA'!$A$6:$AG$102,$K$8,FALSE))/((3600*HOUR(N13))+(60*MINUTE(N13))+((1*SECOND(N13))))</f>
        <v>#N/A</v>
      </c>
      <c r="Q13" s="27"/>
      <c r="W13" s="14"/>
      <c r="Z13" s="14"/>
    </row>
    <row r="14" spans="1:26" ht="16" thickBot="1">
      <c r="A14" s="8">
        <v>4</v>
      </c>
      <c r="B14" s="26"/>
      <c r="C14" s="118" t="e">
        <f>IF(VLOOKUP('Race 6'!B14,'Reference Men'!$C$4:$E$196,3,FALSE)=0," ",VLOOKUP('Race 6'!B14,'Reference Men'!$C$4:$E$196,3,FALSE))</f>
        <v>#N/A</v>
      </c>
      <c r="D14" s="119" t="str">
        <f>IF(ISERROR(INT(((-C14+'Race 6'!$B$6)/365.25))),"",INT(((-C14+'Race 6'!$B$6)/365.25)))</f>
        <v/>
      </c>
      <c r="E14" s="95"/>
      <c r="F14" s="93"/>
      <c r="G14" s="94" t="e">
        <f>(VLOOKUP(D14,'Mens Wava'!$A$5:$AI$101,$B$8,FALSE))/((3600*HOUR(E14))+(60*MINUTE(E14))+((1*SECOND(E14))))</f>
        <v>#N/A</v>
      </c>
      <c r="H14" s="27"/>
      <c r="J14" s="8">
        <v>4</v>
      </c>
      <c r="K14" s="26"/>
      <c r="L14" s="118" t="e">
        <f>IF(VLOOKUP('Race 6'!K14,'Reference Ladies'!$C$3:$E$185,3,FALSE)=0," ",VLOOKUP('Race 6'!K14,'Reference Ladies'!$C$3:$E$185,3,FALSE))</f>
        <v>#N/A</v>
      </c>
      <c r="M14" s="119" t="str">
        <f>IF(ISERROR(INT(((-L14+'Race 6'!$B$6)/365.25))),"",INT(((-L14+'Race 6'!$B$6)/365.25)))</f>
        <v/>
      </c>
      <c r="N14" s="95"/>
      <c r="O14" s="93"/>
      <c r="P14" s="94" t="e">
        <f>(VLOOKUP(M14,'Ladies WAVA'!$A$6:$AG$102,$K$8,FALSE))/((3600*HOUR(N14))+(60*MINUTE(N14))+((1*SECOND(N14))))</f>
        <v>#N/A</v>
      </c>
      <c r="Q14" s="27"/>
      <c r="W14" s="14"/>
      <c r="Z14" s="14"/>
    </row>
    <row r="15" spans="1:26" ht="16" thickBot="1">
      <c r="A15" s="8">
        <v>5</v>
      </c>
      <c r="B15" s="26"/>
      <c r="C15" s="118" t="e">
        <f>IF(VLOOKUP('Race 6'!B15,'Reference Men'!$C$4:$E$196,3,FALSE)=0," ",VLOOKUP('Race 6'!B15,'Reference Men'!$C$4:$E$196,3,FALSE))</f>
        <v>#N/A</v>
      </c>
      <c r="D15" s="119" t="str">
        <f>IF(ISERROR(INT(((-C15+'Race 6'!$B$6)/365.25))),"",INT(((-C15+'Race 6'!$B$6)/365.25)))</f>
        <v/>
      </c>
      <c r="E15" s="95"/>
      <c r="F15" s="93"/>
      <c r="G15" s="94" t="e">
        <f>(VLOOKUP(D15,'Mens Wava'!$A$5:$AI$101,$B$8,FALSE))/((3600*HOUR(E15))+(60*MINUTE(E15))+((1*SECOND(E15))))</f>
        <v>#N/A</v>
      </c>
      <c r="H15" s="27"/>
      <c r="J15" s="8">
        <v>5</v>
      </c>
      <c r="K15" s="26"/>
      <c r="L15" s="118" t="e">
        <f>IF(VLOOKUP('Race 6'!K15,'Reference Ladies'!$C$3:$E$185,3,FALSE)=0," ",VLOOKUP('Race 6'!K15,'Reference Ladies'!$C$3:$E$185,3,FALSE))</f>
        <v>#N/A</v>
      </c>
      <c r="M15" s="119" t="str">
        <f>IF(ISERROR(INT(((-L15+'Race 6'!$B$6)/365.25))),"",INT(((-L15+'Race 6'!$B$6)/365.25)))</f>
        <v/>
      </c>
      <c r="N15" s="95"/>
      <c r="O15" s="93"/>
      <c r="P15" s="94" t="e">
        <f>(VLOOKUP(M15,'Ladies WAVA'!$A$6:$AG$102,$K$8,FALSE))/((3600*HOUR(N15))+(60*MINUTE(N15))+((1*SECOND(N15))))</f>
        <v>#N/A</v>
      </c>
      <c r="Q15" s="27"/>
      <c r="W15" s="14"/>
      <c r="Z15" s="14"/>
    </row>
    <row r="16" spans="1:26" ht="16" thickBot="1">
      <c r="A16" s="8">
        <v>6</v>
      </c>
      <c r="B16" s="26"/>
      <c r="C16" s="118" t="e">
        <f>IF(VLOOKUP('Race 6'!B16,'Reference Men'!$C$4:$E$196,3,FALSE)=0," ",VLOOKUP('Race 6'!B16,'Reference Men'!$C$4:$E$196,3,FALSE))</f>
        <v>#N/A</v>
      </c>
      <c r="D16" s="119" t="str">
        <f>IF(ISERROR(INT(((-C16+'Race 6'!$B$6)/365.25))),"",INT(((-C16+'Race 6'!$B$6)/365.25)))</f>
        <v/>
      </c>
      <c r="E16" s="95"/>
      <c r="F16" s="93"/>
      <c r="G16" s="94" t="e">
        <f>(VLOOKUP(D16,'Mens Wava'!$A$5:$AI$101,$B$8,FALSE))/((3600*HOUR(E16))+(60*MINUTE(E16))+((1*SECOND(E16))))</f>
        <v>#N/A</v>
      </c>
      <c r="H16" s="27"/>
      <c r="J16" s="8">
        <v>6</v>
      </c>
      <c r="K16" s="26"/>
      <c r="L16" s="118" t="e">
        <f>IF(VLOOKUP('Race 6'!K16,'Reference Ladies'!$C$3:$E$185,3,FALSE)=0," ",VLOOKUP('Race 6'!K16,'Reference Ladies'!$C$3:$E$185,3,FALSE))</f>
        <v>#N/A</v>
      </c>
      <c r="M16" s="119" t="str">
        <f>IF(ISERROR(INT(((-L16+'Race 6'!$B$6)/365.25))),"",INT(((-L16+'Race 6'!$B$6)/365.25)))</f>
        <v/>
      </c>
      <c r="N16" s="95"/>
      <c r="O16" s="93"/>
      <c r="P16" s="94" t="e">
        <f>(VLOOKUP(M16,'Ladies WAVA'!$A$6:$AG$102,$K$8,FALSE))/((3600*HOUR(N16))+(60*MINUTE(N16))+((1*SECOND(N16))))</f>
        <v>#N/A</v>
      </c>
      <c r="Q16" s="27"/>
      <c r="W16" s="14"/>
      <c r="Z16" s="14"/>
    </row>
    <row r="17" spans="1:26" ht="16" thickBot="1">
      <c r="A17" s="8">
        <v>7</v>
      </c>
      <c r="B17" s="26"/>
      <c r="C17" s="118" t="e">
        <f>IF(VLOOKUP('Race 6'!B17,'Reference Men'!$C$4:$E$196,3,FALSE)=0," ",VLOOKUP('Race 6'!B17,'Reference Men'!$C$4:$E$196,3,FALSE))</f>
        <v>#N/A</v>
      </c>
      <c r="D17" s="119" t="str">
        <f>IF(ISERROR(INT(((-C17+'Race 6'!$B$6)/365.25))),"",INT(((-C17+'Race 6'!$B$6)/365.25)))</f>
        <v/>
      </c>
      <c r="E17" s="95"/>
      <c r="F17" s="93"/>
      <c r="G17" s="94" t="e">
        <f>(VLOOKUP(D17,'Mens Wava'!$A$5:$AI$101,$B$8,FALSE))/((3600*HOUR(E17))+(60*MINUTE(E17))+((1*SECOND(E17))))</f>
        <v>#N/A</v>
      </c>
      <c r="H17" s="27"/>
      <c r="J17" s="8">
        <v>7</v>
      </c>
      <c r="K17" s="26"/>
      <c r="L17" s="118" t="e">
        <f>IF(VLOOKUP('Race 6'!K17,'Reference Ladies'!$C$3:$E$185,3,FALSE)=0," ",VLOOKUP('Race 6'!K17,'Reference Ladies'!$C$3:$E$185,3,FALSE))</f>
        <v>#N/A</v>
      </c>
      <c r="M17" s="119" t="str">
        <f>IF(ISERROR(INT(((-L17+'Race 6'!$B$6)/365.25))),"",INT(((-L17+'Race 6'!$B$6)/365.25)))</f>
        <v/>
      </c>
      <c r="N17" s="95"/>
      <c r="O17" s="93"/>
      <c r="P17" s="94" t="e">
        <f>(VLOOKUP(M17,'Ladies WAVA'!$A$6:$AG$102,$K$8,FALSE))/((3600*HOUR(N17))+(60*MINUTE(N17))+((1*SECOND(N17))))</f>
        <v>#N/A</v>
      </c>
      <c r="Q17" s="27"/>
      <c r="W17" s="14"/>
      <c r="Z17" s="14"/>
    </row>
    <row r="18" spans="1:26" ht="16" thickBot="1">
      <c r="A18" s="8">
        <v>8</v>
      </c>
      <c r="B18" s="26"/>
      <c r="C18" s="118" t="e">
        <f>IF(VLOOKUP('Race 6'!B18,'Reference Men'!$C$4:$E$196,3,FALSE)=0," ",VLOOKUP('Race 6'!B18,'Reference Men'!$C$4:$E$196,3,FALSE))</f>
        <v>#N/A</v>
      </c>
      <c r="D18" s="119" t="str">
        <f>IF(ISERROR(INT(((-C18+'Race 6'!$B$6)/365.25))),"",INT(((-C18+'Race 6'!$B$6)/365.25)))</f>
        <v/>
      </c>
      <c r="E18" s="95"/>
      <c r="F18" s="93"/>
      <c r="G18" s="94" t="e">
        <f>(VLOOKUP(D18,'Mens Wava'!$A$5:$AI$101,$B$8,FALSE))/((3600*HOUR(E18))+(60*MINUTE(E18))+((1*SECOND(E18))))</f>
        <v>#N/A</v>
      </c>
      <c r="H18" s="27"/>
      <c r="J18" s="8">
        <v>8</v>
      </c>
      <c r="K18" s="26"/>
      <c r="L18" s="118" t="e">
        <f>IF(VLOOKUP('Race 6'!K18,'Reference Ladies'!$C$3:$E$185,3,FALSE)=0," ",VLOOKUP('Race 6'!K18,'Reference Ladies'!$C$3:$E$185,3,FALSE))</f>
        <v>#N/A</v>
      </c>
      <c r="M18" s="119" t="str">
        <f>IF(ISERROR(INT(((-L18+'Race 6'!$B$6)/365.25))),"",INT(((-L18+'Race 6'!$B$6)/365.25)))</f>
        <v/>
      </c>
      <c r="N18" s="95"/>
      <c r="O18" s="93"/>
      <c r="P18" s="94" t="e">
        <f>(VLOOKUP(M18,'Ladies WAVA'!$A$6:$AG$102,$K$8,FALSE))/((3600*HOUR(N18))+(60*MINUTE(N18))+((1*SECOND(N18))))</f>
        <v>#N/A</v>
      </c>
      <c r="Q18" s="27"/>
      <c r="W18" s="14"/>
      <c r="Z18" s="14"/>
    </row>
    <row r="19" spans="1:26" ht="16" thickBot="1">
      <c r="A19" s="8">
        <v>9</v>
      </c>
      <c r="B19" s="26"/>
      <c r="C19" s="118" t="e">
        <f>IF(VLOOKUP('Race 6'!B19,'Reference Men'!$C$4:$E$196,3,FALSE)=0," ",VLOOKUP('Race 6'!B19,'Reference Men'!$C$4:$E$196,3,FALSE))</f>
        <v>#N/A</v>
      </c>
      <c r="D19" s="119" t="str">
        <f>IF(ISERROR(INT(((-C19+'Race 6'!$B$6)/365.25))),"",INT(((-C19+'Race 6'!$B$6)/365.25)))</f>
        <v/>
      </c>
      <c r="E19" s="95"/>
      <c r="F19" s="93"/>
      <c r="G19" s="94" t="e">
        <f>(VLOOKUP(D19,'Mens Wava'!$A$5:$AI$101,$B$8,FALSE))/((3600*HOUR(E19))+(60*MINUTE(E19))+((1*SECOND(E19))))</f>
        <v>#N/A</v>
      </c>
      <c r="H19" s="27"/>
      <c r="J19" s="8">
        <v>9</v>
      </c>
      <c r="K19" s="26"/>
      <c r="L19" s="118" t="e">
        <f>IF(VLOOKUP('Race 6'!K19,'Reference Ladies'!$C$3:$E$185,3,FALSE)=0," ",VLOOKUP('Race 6'!K19,'Reference Ladies'!$C$3:$E$185,3,FALSE))</f>
        <v>#N/A</v>
      </c>
      <c r="M19" s="119" t="str">
        <f>IF(ISERROR(INT(((-L19+'Race 6'!$B$6)/365.25))),"",INT(((-L19+'Race 6'!$B$6)/365.25)))</f>
        <v/>
      </c>
      <c r="N19" s="95"/>
      <c r="O19" s="93"/>
      <c r="P19" s="94" t="e">
        <f>(VLOOKUP(M19,'Ladies WAVA'!$A$6:$AG$102,$K$8,FALSE))/((3600*HOUR(N19))+(60*MINUTE(N19))+((1*SECOND(N19))))</f>
        <v>#N/A</v>
      </c>
      <c r="Q19" s="27"/>
      <c r="W19" s="14"/>
      <c r="Z19" s="14"/>
    </row>
    <row r="20" spans="1:26" ht="16" thickBot="1">
      <c r="A20" s="8">
        <v>10</v>
      </c>
      <c r="B20" s="26"/>
      <c r="C20" s="118" t="e">
        <f>IF(VLOOKUP('Race 6'!B20,'Reference Men'!$C$4:$E$196,3,FALSE)=0," ",VLOOKUP('Race 6'!B20,'Reference Men'!$C$4:$E$196,3,FALSE))</f>
        <v>#N/A</v>
      </c>
      <c r="D20" s="119" t="str">
        <f>IF(ISERROR(INT(((-C20+'Race 6'!$B$6)/365.25))),"",INT(((-C20+'Race 6'!$B$6)/365.25)))</f>
        <v/>
      </c>
      <c r="E20" s="95"/>
      <c r="F20" s="93"/>
      <c r="G20" s="94" t="e">
        <f>(VLOOKUP(D20,'Mens Wava'!$A$5:$AI$101,$B$8,FALSE))/((3600*HOUR(E20))+(60*MINUTE(E20))+((1*SECOND(E20))))</f>
        <v>#N/A</v>
      </c>
      <c r="H20" s="27"/>
      <c r="J20" s="8">
        <v>10</v>
      </c>
      <c r="K20" s="26"/>
      <c r="L20" s="118" t="e">
        <f>IF(VLOOKUP('Race 6'!K20,'Reference Ladies'!$C$3:$E$185,3,FALSE)=0," ",VLOOKUP('Race 6'!K20,'Reference Ladies'!$C$3:$E$185,3,FALSE))</f>
        <v>#N/A</v>
      </c>
      <c r="M20" s="119" t="str">
        <f>IF(ISERROR(INT(((-L20+'Race 6'!$B$6)/365.25))),"",INT(((-L20+'Race 6'!$B$6)/365.25)))</f>
        <v/>
      </c>
      <c r="N20" s="95"/>
      <c r="O20" s="93"/>
      <c r="P20" s="94" t="e">
        <f>(VLOOKUP(M20,'Ladies WAVA'!$A$6:$AG$102,$K$8,FALSE))/((3600*HOUR(N20))+(60*MINUTE(N20))+((1*SECOND(N20))))</f>
        <v>#N/A</v>
      </c>
      <c r="Q20" s="27"/>
      <c r="W20" s="14"/>
      <c r="Z20" s="14"/>
    </row>
    <row r="21" spans="1:26" ht="16" thickBot="1">
      <c r="A21" s="8">
        <v>11</v>
      </c>
      <c r="B21" s="26"/>
      <c r="C21" s="118" t="e">
        <f>IF(VLOOKUP('Race 6'!B21,'Reference Men'!$C$4:$E$196,3,FALSE)=0," ",VLOOKUP('Race 6'!B21,'Reference Men'!$C$4:$E$196,3,FALSE))</f>
        <v>#N/A</v>
      </c>
      <c r="D21" s="119" t="str">
        <f>IF(ISERROR(INT(((-C21+'Race 6'!$B$6)/365.25))),"",INT(((-C21+'Race 6'!$B$6)/365.25)))</f>
        <v/>
      </c>
      <c r="E21" s="95"/>
      <c r="F21" s="93"/>
      <c r="G21" s="94" t="e">
        <f>(VLOOKUP(D21,'Mens Wava'!$A$5:$AI$101,$B$8,FALSE))/((3600*HOUR(E21))+(60*MINUTE(E21))+((1*SECOND(E21))))</f>
        <v>#N/A</v>
      </c>
      <c r="H21" s="27"/>
      <c r="J21" s="8">
        <v>11</v>
      </c>
      <c r="K21" s="26"/>
      <c r="L21" s="118" t="e">
        <f>IF(VLOOKUP('Race 6'!K21,'Reference Ladies'!$C$3:$E$185,3,FALSE)=0," ",VLOOKUP('Race 6'!K21,'Reference Ladies'!$C$3:$E$185,3,FALSE))</f>
        <v>#N/A</v>
      </c>
      <c r="M21" s="119" t="str">
        <f>IF(ISERROR(INT(((-L21+'Race 6'!$B$6)/365.25))),"",INT(((-L21+'Race 6'!$B$6)/365.25)))</f>
        <v/>
      </c>
      <c r="N21" s="95"/>
      <c r="O21" s="93"/>
      <c r="P21" s="94" t="e">
        <f>(VLOOKUP(M21,'Ladies WAVA'!$A$6:$AG$102,$K$8,FALSE))/((3600*HOUR(N21))+(60*MINUTE(N21))+((1*SECOND(N21))))</f>
        <v>#N/A</v>
      </c>
      <c r="Q21" s="27"/>
      <c r="W21" s="14"/>
      <c r="Z21" s="14"/>
    </row>
    <row r="22" spans="1:26" ht="16" thickBot="1">
      <c r="A22" s="8">
        <v>12</v>
      </c>
      <c r="B22" s="26"/>
      <c r="C22" s="118" t="e">
        <f>IF(VLOOKUP('Race 6'!B22,'Reference Men'!$C$4:$E$196,3,FALSE)=0," ",VLOOKUP('Race 6'!B22,'Reference Men'!$C$4:$E$196,3,FALSE))</f>
        <v>#N/A</v>
      </c>
      <c r="D22" s="119" t="str">
        <f>IF(ISERROR(INT(((-C22+'Race 6'!$B$6)/365.25))),"",INT(((-C22+'Race 6'!$B$6)/365.25)))</f>
        <v/>
      </c>
      <c r="E22" s="95"/>
      <c r="F22" s="93"/>
      <c r="G22" s="94" t="e">
        <f>(VLOOKUP(D22,'Mens Wava'!$A$5:$AI$101,$B$8,FALSE))/((3600*HOUR(E22))+(60*MINUTE(E22))+((1*SECOND(E22))))</f>
        <v>#N/A</v>
      </c>
      <c r="H22" s="27"/>
      <c r="J22" s="8">
        <v>12</v>
      </c>
      <c r="K22" s="26"/>
      <c r="L22" s="118" t="e">
        <f>IF(VLOOKUP('Race 6'!K22,'Reference Ladies'!$C$3:$E$185,3,FALSE)=0," ",VLOOKUP('Race 6'!K22,'Reference Ladies'!$C$3:$E$185,3,FALSE))</f>
        <v>#N/A</v>
      </c>
      <c r="M22" s="119" t="str">
        <f>IF(ISERROR(INT(((-L22+'Race 6'!$B$6)/365.25))),"",INT(((-L22+'Race 6'!$B$6)/365.25)))</f>
        <v/>
      </c>
      <c r="N22" s="95"/>
      <c r="O22" s="93"/>
      <c r="P22" s="94" t="e">
        <f>(VLOOKUP(M22,'Ladies WAVA'!$A$6:$AG$102,$K$8,FALSE))/((3600*HOUR(N22))+(60*MINUTE(N22))+((1*SECOND(N22))))</f>
        <v>#N/A</v>
      </c>
      <c r="Q22" s="27"/>
      <c r="W22" s="14"/>
      <c r="Z22" s="14"/>
    </row>
    <row r="23" spans="1:26" ht="16" thickBot="1">
      <c r="A23" s="8">
        <v>13</v>
      </c>
      <c r="B23" s="26"/>
      <c r="C23" s="118" t="e">
        <f>IF(VLOOKUP('Race 6'!B23,'Reference Men'!$C$4:$E$196,3,FALSE)=0," ",VLOOKUP('Race 6'!B23,'Reference Men'!$C$4:$E$196,3,FALSE))</f>
        <v>#N/A</v>
      </c>
      <c r="D23" s="119" t="str">
        <f>IF(ISERROR(INT(((-C23+'Race 6'!$B$6)/365.25))),"",INT(((-C23+'Race 6'!$B$6)/365.25)))</f>
        <v/>
      </c>
      <c r="E23" s="95"/>
      <c r="F23" s="93"/>
      <c r="G23" s="94" t="e">
        <f>(VLOOKUP(D23,'Mens Wava'!$A$5:$AI$101,$B$8,FALSE))/((3600*HOUR(E23))+(60*MINUTE(E23))+((1*SECOND(E23))))</f>
        <v>#N/A</v>
      </c>
      <c r="H23" s="27"/>
      <c r="J23" s="8">
        <v>13</v>
      </c>
      <c r="K23" s="26"/>
      <c r="L23" s="118" t="e">
        <f>IF(VLOOKUP('Race 6'!K23,'Reference Ladies'!$C$3:$E$185,3,FALSE)=0," ",VLOOKUP('Race 6'!K23,'Reference Ladies'!$C$3:$E$185,3,FALSE))</f>
        <v>#N/A</v>
      </c>
      <c r="M23" s="119" t="str">
        <f>IF(ISERROR(INT(((-L23+'Race 6'!$B$6)/365.25))),"",INT(((-L23+'Race 6'!$B$6)/365.25)))</f>
        <v/>
      </c>
      <c r="N23" s="95"/>
      <c r="O23" s="93"/>
      <c r="P23" s="94" t="e">
        <f>(VLOOKUP(M23,'Ladies WAVA'!$A$6:$AG$102,$K$8,FALSE))/((3600*HOUR(N23))+(60*MINUTE(N23))+((1*SECOND(N23))))</f>
        <v>#N/A</v>
      </c>
      <c r="Q23" s="27"/>
      <c r="W23" s="14"/>
      <c r="Z23" s="14"/>
    </row>
    <row r="24" spans="1:26" ht="16" thickBot="1">
      <c r="A24" s="8">
        <v>14</v>
      </c>
      <c r="B24" s="26"/>
      <c r="C24" s="118" t="e">
        <f>IF(VLOOKUP('Race 6'!B24,'Reference Men'!$C$4:$E$196,3,FALSE)=0," ",VLOOKUP('Race 6'!B24,'Reference Men'!$C$4:$E$196,3,FALSE))</f>
        <v>#N/A</v>
      </c>
      <c r="D24" s="119" t="str">
        <f>IF(ISERROR(INT(((-C24+'Race 6'!$B$6)/365.25))),"",INT(((-C24+'Race 6'!$B$6)/365.25)))</f>
        <v/>
      </c>
      <c r="E24" s="95"/>
      <c r="F24" s="93"/>
      <c r="G24" s="94" t="e">
        <f>(VLOOKUP(D24,'Mens Wava'!$A$5:$AI$101,$B$8,FALSE))/((3600*HOUR(E24))+(60*MINUTE(E24))+((1*SECOND(E24))))</f>
        <v>#N/A</v>
      </c>
      <c r="H24" s="27"/>
      <c r="J24" s="8">
        <v>14</v>
      </c>
      <c r="K24" s="26"/>
      <c r="L24" s="118" t="e">
        <f>IF(VLOOKUP('Race 6'!K24,'Reference Ladies'!$C$3:$E$185,3,FALSE)=0," ",VLOOKUP('Race 6'!K24,'Reference Ladies'!$C$3:$E$185,3,FALSE))</f>
        <v>#N/A</v>
      </c>
      <c r="M24" s="119" t="str">
        <f>IF(ISERROR(INT(((-L24+'Race 6'!$B$6)/365.25))),"",INT(((-L24+'Race 6'!$B$6)/365.25)))</f>
        <v/>
      </c>
      <c r="N24" s="95"/>
      <c r="O24" s="93"/>
      <c r="P24" s="94" t="e">
        <f>(VLOOKUP(M24,'Ladies WAVA'!$A$6:$AG$102,$K$8,FALSE))/((3600*HOUR(N24))+(60*MINUTE(N24))+((1*SECOND(N24))))</f>
        <v>#N/A</v>
      </c>
      <c r="Q24" s="27"/>
      <c r="W24" s="14"/>
      <c r="Z24" s="14"/>
    </row>
    <row r="25" spans="1:26" ht="16" thickBot="1">
      <c r="A25" s="8">
        <v>15</v>
      </c>
      <c r="B25" s="26"/>
      <c r="C25" s="118" t="e">
        <f>IF(VLOOKUP('Race 6'!B25,'Reference Men'!$C$4:$E$196,3,FALSE)=0," ",VLOOKUP('Race 6'!B25,'Reference Men'!$C$4:$E$196,3,FALSE))</f>
        <v>#N/A</v>
      </c>
      <c r="D25" s="119" t="str">
        <f>IF(ISERROR(INT(((-C25+'Race 6'!$B$6)/365.25))),"",INT(((-C25+'Race 6'!$B$6)/365.25)))</f>
        <v/>
      </c>
      <c r="E25" s="95"/>
      <c r="F25" s="93"/>
      <c r="G25" s="94" t="e">
        <f>(VLOOKUP(D25,'Mens Wava'!$A$5:$AI$101,$B$8,FALSE))/((3600*HOUR(E25))+(60*MINUTE(E25))+((1*SECOND(E25))))</f>
        <v>#N/A</v>
      </c>
      <c r="H25" s="27"/>
      <c r="J25" s="8">
        <v>15</v>
      </c>
      <c r="K25" s="26"/>
      <c r="L25" s="118" t="e">
        <f>IF(VLOOKUP('Race 6'!K25,'Reference Ladies'!$C$3:$E$185,3,FALSE)=0," ",VLOOKUP('Race 6'!K25,'Reference Ladies'!$C$3:$E$185,3,FALSE))</f>
        <v>#N/A</v>
      </c>
      <c r="M25" s="119" t="str">
        <f>IF(ISERROR(INT(((-L25+'Race 6'!$B$6)/365.25))),"",INT(((-L25+'Race 6'!$B$6)/365.25)))</f>
        <v/>
      </c>
      <c r="N25" s="95"/>
      <c r="O25" s="93"/>
      <c r="P25" s="94" t="e">
        <f>(VLOOKUP(M25,'Ladies WAVA'!$A$6:$AG$102,$K$8,FALSE))/((3600*HOUR(N25))+(60*MINUTE(N25))+((1*SECOND(N25))))</f>
        <v>#N/A</v>
      </c>
      <c r="Q25" s="27"/>
      <c r="W25" s="14"/>
      <c r="Z25" s="14"/>
    </row>
    <row r="26" spans="1:26" ht="16" thickBot="1">
      <c r="A26" s="8">
        <v>16</v>
      </c>
      <c r="B26" s="26"/>
      <c r="C26" s="118" t="e">
        <f>IF(VLOOKUP('Race 6'!B26,'Reference Men'!$C$4:$E$196,3,FALSE)=0," ",VLOOKUP('Race 6'!B26,'Reference Men'!$C$4:$E$196,3,FALSE))</f>
        <v>#N/A</v>
      </c>
      <c r="D26" s="119" t="str">
        <f>IF(ISERROR(INT(((-C26+'Race 6'!$B$6)/365.25))),"",INT(((-C26+'Race 6'!$B$6)/365.25)))</f>
        <v/>
      </c>
      <c r="E26" s="95"/>
      <c r="F26" s="93"/>
      <c r="G26" s="94" t="e">
        <f>(VLOOKUP(D26,'Mens Wava'!$A$5:$AI$101,$B$8,FALSE))/((3600*HOUR(E26))+(60*MINUTE(E26))+((1*SECOND(E26))))</f>
        <v>#N/A</v>
      </c>
      <c r="H26" s="27"/>
      <c r="J26" s="8">
        <v>16</v>
      </c>
      <c r="K26" s="26"/>
      <c r="L26" s="118" t="e">
        <f>IF(VLOOKUP('Race 6'!K26,'Reference Ladies'!$C$3:$E$185,3,FALSE)=0," ",VLOOKUP('Race 6'!K26,'Reference Ladies'!$C$3:$E$185,3,FALSE))</f>
        <v>#N/A</v>
      </c>
      <c r="M26" s="119" t="str">
        <f>IF(ISERROR(INT(((-L26+'Race 6'!$B$6)/365.25))),"",INT(((-L26+'Race 6'!$B$6)/365.25)))</f>
        <v/>
      </c>
      <c r="N26" s="95"/>
      <c r="O26" s="93"/>
      <c r="P26" s="94" t="e">
        <f>(VLOOKUP(M26,'Ladies WAVA'!$A$6:$AG$102,$K$8,FALSE))/((3600*HOUR(N26))+(60*MINUTE(N26))+((1*SECOND(N26))))</f>
        <v>#N/A</v>
      </c>
      <c r="Q26" s="27"/>
      <c r="W26" s="14"/>
      <c r="Z26" s="14"/>
    </row>
    <row r="27" spans="1:26" ht="16" thickBot="1">
      <c r="A27" s="8">
        <v>17</v>
      </c>
      <c r="B27" s="26"/>
      <c r="C27" s="118" t="e">
        <f>IF(VLOOKUP('Race 6'!B27,'Reference Men'!$C$4:$E$196,3,FALSE)=0," ",VLOOKUP('Race 6'!B27,'Reference Men'!$C$4:$E$196,3,FALSE))</f>
        <v>#N/A</v>
      </c>
      <c r="D27" s="119" t="str">
        <f>IF(ISERROR(INT(((-C27+'Race 6'!$B$6)/365.25))),"",INT(((-C27+'Race 6'!$B$6)/365.25)))</f>
        <v/>
      </c>
      <c r="E27" s="95"/>
      <c r="F27" s="93"/>
      <c r="G27" s="94" t="e">
        <f>(VLOOKUP(D27,'Mens Wava'!$A$5:$AI$101,$B$8,FALSE))/((3600*HOUR(E27))+(60*MINUTE(E27))+((1*SECOND(E27))))</f>
        <v>#N/A</v>
      </c>
      <c r="H27" s="27"/>
      <c r="J27" s="8">
        <v>17</v>
      </c>
      <c r="K27" s="26"/>
      <c r="L27" s="118" t="e">
        <f>IF(VLOOKUP('Race 6'!K27,'Reference Ladies'!$C$3:$E$185,3,FALSE)=0," ",VLOOKUP('Race 6'!K27,'Reference Ladies'!$C$3:$E$185,3,FALSE))</f>
        <v>#N/A</v>
      </c>
      <c r="M27" s="119" t="str">
        <f>IF(ISERROR(INT(((-L27+'Race 6'!$B$6)/365.25))),"",INT(((-L27+'Race 6'!$B$6)/365.25)))</f>
        <v/>
      </c>
      <c r="N27" s="95"/>
      <c r="O27" s="93"/>
      <c r="P27" s="94" t="e">
        <f>(VLOOKUP(M27,'Ladies WAVA'!$A$6:$AG$102,$K$8,FALSE))/((3600*HOUR(N27))+(60*MINUTE(N27))+((1*SECOND(N27))))</f>
        <v>#N/A</v>
      </c>
      <c r="Q27" s="27"/>
      <c r="W27" s="14"/>
      <c r="Z27" s="14"/>
    </row>
    <row r="28" spans="1:26" ht="16" thickBot="1">
      <c r="A28" s="8">
        <v>18</v>
      </c>
      <c r="B28" s="26"/>
      <c r="C28" s="118" t="e">
        <f>IF(VLOOKUP('Race 6'!B28,'Reference Men'!$C$4:$E$196,3,FALSE)=0," ",VLOOKUP('Race 6'!B28,'Reference Men'!$C$4:$E$196,3,FALSE))</f>
        <v>#N/A</v>
      </c>
      <c r="D28" s="119" t="str">
        <f>IF(ISERROR(INT(((-C28+'Race 6'!$B$6)/365.25))),"",INT(((-C28+'Race 6'!$B$6)/365.25)))</f>
        <v/>
      </c>
      <c r="E28" s="95"/>
      <c r="F28" s="93"/>
      <c r="G28" s="94" t="e">
        <f>(VLOOKUP(D28,'Mens Wava'!$A$5:$AI$101,$B$8,FALSE))/((3600*HOUR(E28))+(60*MINUTE(E28))+((1*SECOND(E28))))</f>
        <v>#N/A</v>
      </c>
      <c r="H28" s="27"/>
      <c r="J28" s="8">
        <v>18</v>
      </c>
      <c r="K28" s="26"/>
      <c r="L28" s="118" t="e">
        <f>IF(VLOOKUP('Race 6'!K28,'Reference Ladies'!$C$3:$E$185,3,FALSE)=0," ",VLOOKUP('Race 6'!K28,'Reference Ladies'!$C$3:$E$185,3,FALSE))</f>
        <v>#N/A</v>
      </c>
      <c r="M28" s="119" t="str">
        <f>IF(ISERROR(INT(((-L28+'Race 6'!$B$6)/365.25))),"",INT(((-L28+'Race 6'!$B$6)/365.25)))</f>
        <v/>
      </c>
      <c r="N28" s="95"/>
      <c r="O28" s="93"/>
      <c r="P28" s="94" t="e">
        <f>(VLOOKUP(M28,'Ladies WAVA'!$A$6:$AG$102,$K$8,FALSE))/((3600*HOUR(N28))+(60*MINUTE(N28))+((1*SECOND(N28))))</f>
        <v>#N/A</v>
      </c>
      <c r="Q28" s="27"/>
      <c r="W28" s="14"/>
      <c r="Z28" s="14"/>
    </row>
    <row r="29" spans="1:26" ht="16" thickBot="1">
      <c r="A29" s="8">
        <v>19</v>
      </c>
      <c r="B29" s="26"/>
      <c r="C29" s="118" t="e">
        <f>IF(VLOOKUP('Race 6'!B29,'Reference Men'!$C$4:$E$196,3,FALSE)=0," ",VLOOKUP('Race 6'!B29,'Reference Men'!$C$4:$E$196,3,FALSE))</f>
        <v>#N/A</v>
      </c>
      <c r="D29" s="119" t="str">
        <f>IF(ISERROR(INT(((-C29+'Race 6'!$B$6)/365.25))),"",INT(((-C29+'Race 6'!$B$6)/365.25)))</f>
        <v/>
      </c>
      <c r="E29" s="95"/>
      <c r="F29" s="93"/>
      <c r="G29" s="94" t="e">
        <f>(VLOOKUP(D29,'Mens Wava'!$A$5:$AI$101,$B$8,FALSE))/((3600*HOUR(E29))+(60*MINUTE(E29))+((1*SECOND(E29))))</f>
        <v>#N/A</v>
      </c>
      <c r="H29" s="27"/>
      <c r="J29" s="8">
        <v>19</v>
      </c>
      <c r="K29" s="26"/>
      <c r="L29" s="118" t="e">
        <f>IF(VLOOKUP('Race 6'!K29,'Reference Ladies'!$C$3:$E$185,3,FALSE)=0," ",VLOOKUP('Race 6'!K29,'Reference Ladies'!$C$3:$E$185,3,FALSE))</f>
        <v>#N/A</v>
      </c>
      <c r="M29" s="119" t="str">
        <f>IF(ISERROR(INT(((-L29+'Race 6'!$B$6)/365.25))),"",INT(((-L29+'Race 6'!$B$6)/365.25)))</f>
        <v/>
      </c>
      <c r="N29" s="95"/>
      <c r="O29" s="93"/>
      <c r="P29" s="94" t="e">
        <f>(VLOOKUP(M29,'Ladies WAVA'!$A$6:$AG$102,$K$8,FALSE))/((3600*HOUR(N29))+(60*MINUTE(N29))+((1*SECOND(N29))))</f>
        <v>#N/A</v>
      </c>
      <c r="Q29" s="27"/>
      <c r="W29" s="14"/>
      <c r="Z29" s="14"/>
    </row>
    <row r="30" spans="1:26" ht="16" thickBot="1">
      <c r="A30" s="8">
        <v>20</v>
      </c>
      <c r="B30" s="26"/>
      <c r="C30" s="118" t="e">
        <f>IF(VLOOKUP('Race 6'!B30,'Reference Men'!$C$4:$E$196,3,FALSE)=0," ",VLOOKUP('Race 6'!B30,'Reference Men'!$C$4:$E$196,3,FALSE))</f>
        <v>#N/A</v>
      </c>
      <c r="D30" s="119" t="str">
        <f>IF(ISERROR(INT(((-C30+'Race 6'!$B$6)/365.25))),"",INT(((-C30+'Race 6'!$B$6)/365.25)))</f>
        <v/>
      </c>
      <c r="E30" s="95"/>
      <c r="F30" s="93"/>
      <c r="G30" s="94" t="e">
        <f>(VLOOKUP(D30,'Mens Wava'!$A$5:$AI$101,$B$8,FALSE))/((3600*HOUR(E30))+(60*MINUTE(E30))+((1*SECOND(E30))))</f>
        <v>#N/A</v>
      </c>
      <c r="H30" s="27"/>
      <c r="J30" s="8">
        <v>20</v>
      </c>
      <c r="K30" s="26"/>
      <c r="L30" s="118" t="e">
        <f>IF(VLOOKUP('Race 6'!K30,'Reference Ladies'!$C$3:$E$185,3,FALSE)=0," ",VLOOKUP('Race 6'!K30,'Reference Ladies'!$C$3:$E$185,3,FALSE))</f>
        <v>#N/A</v>
      </c>
      <c r="M30" s="119" t="str">
        <f>IF(ISERROR(INT(((-L30+'Race 6'!$B$6)/365.25))),"",INT(((-L30+'Race 6'!$B$6)/365.25)))</f>
        <v/>
      </c>
      <c r="N30" s="95"/>
      <c r="O30" s="93"/>
      <c r="P30" s="94" t="e">
        <f>(VLOOKUP(M30,'Ladies WAVA'!$A$6:$AG$102,$K$8,FALSE))/((3600*HOUR(N30))+(60*MINUTE(N30))+((1*SECOND(N30))))</f>
        <v>#N/A</v>
      </c>
      <c r="Q30" s="27"/>
      <c r="W30" s="14"/>
      <c r="Z30" s="14"/>
    </row>
    <row r="31" spans="1:26" ht="16" thickBot="1">
      <c r="A31" s="8">
        <v>21</v>
      </c>
      <c r="B31" s="26"/>
      <c r="C31" s="118" t="e">
        <f>IF(VLOOKUP('Race 6'!B31,'Reference Men'!$C$4:$E$196,3,FALSE)=0," ",VLOOKUP('Race 6'!B31,'Reference Men'!$C$4:$E$196,3,FALSE))</f>
        <v>#N/A</v>
      </c>
      <c r="D31" s="119" t="str">
        <f>IF(ISERROR(INT(((-C31+'Race 6'!$B$6)/365.25))),"",INT(((-C31+'Race 6'!$B$6)/365.25)))</f>
        <v/>
      </c>
      <c r="E31" s="95"/>
      <c r="F31" s="93"/>
      <c r="G31" s="94" t="e">
        <f>(VLOOKUP(D31,'Mens Wava'!$A$5:$AI$101,$B$8,FALSE))/((3600*HOUR(E31))+(60*MINUTE(E31))+((1*SECOND(E31))))</f>
        <v>#N/A</v>
      </c>
      <c r="H31" s="27"/>
      <c r="J31" s="8">
        <v>21</v>
      </c>
      <c r="K31" s="26"/>
      <c r="L31" s="118" t="e">
        <f>IF(VLOOKUP('Race 6'!K31,'Reference Ladies'!$C$3:$E$185,3,FALSE)=0," ",VLOOKUP('Race 6'!K31,'Reference Ladies'!$C$3:$E$185,3,FALSE))</f>
        <v>#N/A</v>
      </c>
      <c r="M31" s="119" t="str">
        <f>IF(ISERROR(INT(((-L31+'Race 6'!$B$6)/365.25))),"",INT(((-L31+'Race 6'!$B$6)/365.25)))</f>
        <v/>
      </c>
      <c r="N31" s="95"/>
      <c r="O31" s="93"/>
      <c r="P31" s="94" t="e">
        <f>(VLOOKUP(M31,'Ladies WAVA'!$A$6:$AG$102,$K$8,FALSE))/((3600*HOUR(N31))+(60*MINUTE(N31))+((1*SECOND(N31))))</f>
        <v>#N/A</v>
      </c>
      <c r="Q31" s="27"/>
      <c r="W31" s="14"/>
      <c r="Z31" s="14"/>
    </row>
    <row r="32" spans="1:26" ht="16" thickBot="1">
      <c r="A32" s="8">
        <v>22</v>
      </c>
      <c r="B32" s="26"/>
      <c r="C32" s="118" t="e">
        <f>IF(VLOOKUP('Race 6'!B32,'Reference Men'!$C$4:$E$196,3,FALSE)=0," ",VLOOKUP('Race 6'!B32,'Reference Men'!$C$4:$E$196,3,FALSE))</f>
        <v>#N/A</v>
      </c>
      <c r="D32" s="119" t="str">
        <f>IF(ISERROR(INT(((-C32+'Race 6'!$B$6)/365.25))),"",INT(((-C32+'Race 6'!$B$6)/365.25)))</f>
        <v/>
      </c>
      <c r="E32" s="95"/>
      <c r="F32" s="93"/>
      <c r="G32" s="94" t="e">
        <f>(VLOOKUP(D32,'Mens Wava'!$A$5:$AI$101,$B$8,FALSE))/((3600*HOUR(E32))+(60*MINUTE(E32))+((1*SECOND(E32))))</f>
        <v>#N/A</v>
      </c>
      <c r="H32" s="27"/>
      <c r="J32" s="8">
        <v>22</v>
      </c>
      <c r="K32" s="26"/>
      <c r="L32" s="118" t="e">
        <f>IF(VLOOKUP('Race 6'!K32,'Reference Ladies'!$C$3:$E$185,3,FALSE)=0," ",VLOOKUP('Race 6'!K32,'Reference Ladies'!$C$3:$E$185,3,FALSE))</f>
        <v>#N/A</v>
      </c>
      <c r="M32" s="119" t="str">
        <f>IF(ISERROR(INT(((-L32+'Race 6'!$B$6)/365.25))),"",INT(((-L32+'Race 6'!$B$6)/365.25)))</f>
        <v/>
      </c>
      <c r="N32" s="95"/>
      <c r="O32" s="93"/>
      <c r="P32" s="94" t="e">
        <f>(VLOOKUP(M32,'Ladies WAVA'!$A$6:$AG$102,$K$8,FALSE))/((3600*HOUR(N32))+(60*MINUTE(N32))+((1*SECOND(N32))))</f>
        <v>#N/A</v>
      </c>
      <c r="Q32" s="27"/>
      <c r="W32" s="14"/>
      <c r="Z32" s="14"/>
    </row>
    <row r="33" spans="1:26" ht="16" thickBot="1">
      <c r="A33" s="8">
        <v>23</v>
      </c>
      <c r="B33" s="26"/>
      <c r="C33" s="118" t="e">
        <f>IF(VLOOKUP('Race 6'!B33,'Reference Men'!$C$4:$E$196,3,FALSE)=0," ",VLOOKUP('Race 6'!B33,'Reference Men'!$C$4:$E$196,3,FALSE))</f>
        <v>#N/A</v>
      </c>
      <c r="D33" s="119" t="str">
        <f>IF(ISERROR(INT(((-C33+'Race 6'!$B$6)/365.25))),"",INT(((-C33+'Race 6'!$B$6)/365.25)))</f>
        <v/>
      </c>
      <c r="E33" s="95"/>
      <c r="F33" s="93"/>
      <c r="G33" s="94" t="e">
        <f>(VLOOKUP(D33,'Mens Wava'!$A$5:$AI$101,$B$8,FALSE))/((3600*HOUR(E33))+(60*MINUTE(E33))+((1*SECOND(E33))))</f>
        <v>#N/A</v>
      </c>
      <c r="H33" s="27"/>
      <c r="J33" s="8">
        <v>23</v>
      </c>
      <c r="K33" s="26"/>
      <c r="L33" s="118" t="e">
        <f>IF(VLOOKUP('Race 6'!K33,'Reference Ladies'!$C$3:$E$185,3,FALSE)=0," ",VLOOKUP('Race 6'!K33,'Reference Ladies'!$C$3:$E$185,3,FALSE))</f>
        <v>#N/A</v>
      </c>
      <c r="M33" s="119" t="str">
        <f>IF(ISERROR(INT(((-L33+'Race 6'!$B$6)/365.25))),"",INT(((-L33+'Race 6'!$B$6)/365.25)))</f>
        <v/>
      </c>
      <c r="N33" s="95"/>
      <c r="O33" s="93"/>
      <c r="P33" s="94" t="e">
        <f>(VLOOKUP(M33,'Ladies WAVA'!$A$6:$AG$102,$K$8,FALSE))/((3600*HOUR(N33))+(60*MINUTE(N33))+((1*SECOND(N33))))</f>
        <v>#N/A</v>
      </c>
      <c r="Q33" s="27"/>
      <c r="W33" s="14"/>
      <c r="Z33" s="14"/>
    </row>
    <row r="34" spans="1:26" ht="16" thickBot="1">
      <c r="A34" s="8">
        <v>24</v>
      </c>
      <c r="B34" s="26"/>
      <c r="C34" s="118" t="e">
        <f>IF(VLOOKUP('Race 6'!B34,'Reference Men'!$C$3:$E$196,3,FALSE)=0," ",VLOOKUP('Race 6'!B34,'Reference Men'!$C$3:$E$196,3,FALSE))</f>
        <v>#N/A</v>
      </c>
      <c r="D34" s="119" t="str">
        <f>IF(ISERROR(INT(((-C34+'Race 6'!$B$6)/365.25))),"",INT(((-C34+'Race 6'!$B$6)/365.25)))</f>
        <v/>
      </c>
      <c r="E34" s="95"/>
      <c r="F34" s="93"/>
      <c r="G34" s="94" t="e">
        <f>(VLOOKUP(D34,'Mens Wava'!$A$5:$AI$101,$B$8,FALSE))/((3600*HOUR(E34))+(60*MINUTE(E34))+((1*SECOND(E34))))</f>
        <v>#N/A</v>
      </c>
      <c r="H34" s="27"/>
      <c r="J34" s="8">
        <v>24</v>
      </c>
      <c r="K34" s="26"/>
      <c r="L34" s="118" t="e">
        <f>IF(VLOOKUP('Race 6'!K34,'Reference Ladies'!$C$3:$E$185,3,FALSE)=0," ",VLOOKUP('Race 6'!K34,'Reference Ladies'!$C$3:$E$185,3,FALSE))</f>
        <v>#N/A</v>
      </c>
      <c r="M34" s="119" t="str">
        <f>IF(ISERROR(INT(((-L34+'Race 6'!$B$6)/365.25))),"",INT(((-L34+'Race 6'!$B$6)/365.25)))</f>
        <v/>
      </c>
      <c r="N34" s="95"/>
      <c r="O34" s="93"/>
      <c r="P34" s="94" t="e">
        <f>(VLOOKUP(M34,'Ladies WAVA'!$A$6:$AG$102,$K$8,FALSE))/((3600*HOUR(N34))+(60*MINUTE(N34))+((1*SECOND(N34))))</f>
        <v>#N/A</v>
      </c>
      <c r="Q34" s="27"/>
      <c r="W34" s="14"/>
      <c r="Z34" s="14"/>
    </row>
    <row r="35" spans="1:26" ht="16" thickBot="1">
      <c r="A35" s="8">
        <v>25</v>
      </c>
      <c r="B35" s="26"/>
      <c r="C35" s="118" t="e">
        <f>IF(VLOOKUP('Race 6'!B35,'Reference Men'!$C$3:$E$196,3,FALSE)=0," ",VLOOKUP('Race 6'!B35,'Reference Men'!$C$3:$E$196,3,FALSE))</f>
        <v>#N/A</v>
      </c>
      <c r="D35" s="119" t="str">
        <f>IF(ISERROR(INT(((-C35+'Race 6'!$B$6)/365.25))),"",INT(((-C35+'Race 6'!$B$6)/365.25)))</f>
        <v/>
      </c>
      <c r="E35" s="95"/>
      <c r="F35" s="93"/>
      <c r="G35" s="94" t="e">
        <f>(VLOOKUP(D35,'Mens Wava'!$A$5:$AI$101,$B$8,FALSE))/((3600*HOUR(E35))+(60*MINUTE(E35))+((1*SECOND(E35))))</f>
        <v>#N/A</v>
      </c>
      <c r="H35" s="27"/>
      <c r="J35" s="8">
        <v>25</v>
      </c>
      <c r="K35" s="26"/>
      <c r="L35" s="118" t="e">
        <f>IF(VLOOKUP('Race 6'!K35,'Reference Ladies'!$C$3:$E$185,3,FALSE)=0," ",VLOOKUP('Race 6'!K35,'Reference Ladies'!$C$3:$E$185,3,FALSE))</f>
        <v>#N/A</v>
      </c>
      <c r="M35" s="119" t="str">
        <f>IF(ISERROR(INT(((-L35+'Race 6'!$B$6)/365.25))),"",INT(((-L35+'Race 6'!$B$6)/365.25)))</f>
        <v/>
      </c>
      <c r="N35" s="95"/>
      <c r="O35" s="93"/>
      <c r="P35" s="94" t="e">
        <f>(VLOOKUP(M35,'Ladies WAVA'!$A$6:$AG$102,$K$8,FALSE))/((3600*HOUR(N35))+(60*MINUTE(N35))+((1*SECOND(N35))))</f>
        <v>#N/A</v>
      </c>
      <c r="Q35" s="27"/>
      <c r="W35" s="14"/>
      <c r="Z35" s="14"/>
    </row>
    <row r="36" spans="1:26" ht="16" thickBot="1">
      <c r="A36" s="8">
        <v>26</v>
      </c>
      <c r="B36" s="26"/>
      <c r="C36" s="118" t="e">
        <f>IF(VLOOKUP('Race 6'!B36,'Reference Men'!$C$3:$E$196,3,FALSE)=0," ",VLOOKUP('Race 6'!B36,'Reference Men'!$C$3:$E$196,3,FALSE))</f>
        <v>#N/A</v>
      </c>
      <c r="D36" s="119" t="str">
        <f>IF(ISERROR(INT(((-C36+'Race 6'!$B$6)/365.25))),"",INT(((-C36+'Race 6'!$B$6)/365.25)))</f>
        <v/>
      </c>
      <c r="E36" s="95"/>
      <c r="F36" s="93"/>
      <c r="G36" s="94" t="e">
        <f>(VLOOKUP(D36,'Mens Wava'!$A$5:$AI$101,$B$8,FALSE))/((3600*HOUR(E36))+(60*MINUTE(E36))+((1*SECOND(E36))))</f>
        <v>#N/A</v>
      </c>
      <c r="H36" s="27"/>
      <c r="J36" s="8">
        <v>26</v>
      </c>
      <c r="K36" s="26"/>
      <c r="L36" s="118" t="e">
        <f>IF(VLOOKUP('Race 6'!K36,'Reference Ladies'!$C$3:$E$185,3,FALSE)=0," ",VLOOKUP('Race 6'!K36,'Reference Ladies'!$C$3:$E$185,3,FALSE))</f>
        <v>#N/A</v>
      </c>
      <c r="M36" s="119" t="str">
        <f>IF(ISERROR(INT(((-L36+'Race 6'!$B$6)/365.25))),"",INT(((-L36+'Race 6'!$B$6)/365.25)))</f>
        <v/>
      </c>
      <c r="N36" s="95"/>
      <c r="O36" s="93"/>
      <c r="P36" s="94" t="e">
        <f>(VLOOKUP(M36,'Ladies WAVA'!$A$6:$AG$102,$K$8,FALSE))/((3600*HOUR(N36))+(60*MINUTE(N36))+((1*SECOND(N36))))</f>
        <v>#N/A</v>
      </c>
      <c r="Q36" s="27"/>
      <c r="W36" s="14"/>
      <c r="Z36" s="14"/>
    </row>
    <row r="37" spans="1:26" ht="16" thickBot="1">
      <c r="A37" s="8">
        <v>27</v>
      </c>
      <c r="B37" s="26"/>
      <c r="C37" s="118" t="e">
        <f>IF(VLOOKUP('Race 6'!B37,'Reference Men'!$C$3:$E$196,3,FALSE)=0," ",VLOOKUP('Race 6'!B37,'Reference Men'!$C$3:$E$196,3,FALSE))</f>
        <v>#N/A</v>
      </c>
      <c r="D37" s="119" t="str">
        <f>IF(ISERROR(INT(((-C37+'Race 6'!$B$6)/365.25))),"",INT(((-C37+'Race 6'!$B$6)/365.25)))</f>
        <v/>
      </c>
      <c r="E37" s="95"/>
      <c r="F37" s="93"/>
      <c r="G37" s="94" t="e">
        <f>(VLOOKUP(D37,'Mens Wava'!$A$5:$AI$101,$B$8,FALSE))/((3600*HOUR(E37))+(60*MINUTE(E37))+((1*SECOND(E37))))</f>
        <v>#N/A</v>
      </c>
      <c r="H37" s="27"/>
      <c r="J37" s="8">
        <v>27</v>
      </c>
      <c r="K37" s="26"/>
      <c r="L37" s="118" t="e">
        <f>IF(VLOOKUP('Race 6'!K37,'Reference Ladies'!$C$3:$E$185,3,FALSE)=0," ",VLOOKUP('Race 6'!K37,'Reference Ladies'!$C$3:$E$185,3,FALSE))</f>
        <v>#N/A</v>
      </c>
      <c r="M37" s="119" t="str">
        <f>IF(ISERROR(INT(((-L37+'Race 6'!$B$6)/365.25))),"",INT(((-L37+'Race 6'!$B$6)/365.25)))</f>
        <v/>
      </c>
      <c r="N37" s="95"/>
      <c r="O37" s="93"/>
      <c r="P37" s="94" t="e">
        <f>(VLOOKUP(M37,'Ladies WAVA'!$A$6:$AG$102,$K$8,FALSE))/((3600*HOUR(N37))+(60*MINUTE(N37))+((1*SECOND(N37))))</f>
        <v>#N/A</v>
      </c>
      <c r="Q37" s="27"/>
      <c r="W37" s="14"/>
      <c r="Z37" s="14"/>
    </row>
    <row r="38" spans="1:26" ht="16" thickBot="1">
      <c r="A38" s="8">
        <v>28</v>
      </c>
      <c r="B38" s="26"/>
      <c r="C38" s="118" t="e">
        <f>IF(VLOOKUP('Race 6'!B38,'Reference Men'!$C$3:$E$196,3,FALSE)=0," ",VLOOKUP('Race 6'!B38,'Reference Men'!$C$3:$E$196,3,FALSE))</f>
        <v>#N/A</v>
      </c>
      <c r="D38" s="119" t="str">
        <f>IF(ISERROR(INT(((-C38+'Race 6'!$B$6)/365.25))),"",INT(((-C38+'Race 6'!$B$6)/365.25)))</f>
        <v/>
      </c>
      <c r="E38" s="95"/>
      <c r="F38" s="93"/>
      <c r="G38" s="94" t="e">
        <f>(VLOOKUP(D38,'Mens Wava'!$A$5:$AI$101,$B$8,FALSE))/((3600*HOUR(E38))+(60*MINUTE(E38))+((1*SECOND(E38))))</f>
        <v>#N/A</v>
      </c>
      <c r="H38" s="27"/>
      <c r="J38" s="8">
        <v>28</v>
      </c>
      <c r="K38" s="26"/>
      <c r="L38" s="118" t="e">
        <f>IF(VLOOKUP('Race 6'!K38,'Reference Ladies'!$C$3:$E$185,3,FALSE)=0," ",VLOOKUP('Race 6'!K38,'Reference Ladies'!$C$3:$E$185,3,FALSE))</f>
        <v>#N/A</v>
      </c>
      <c r="M38" s="119" t="str">
        <f>IF(ISERROR(INT(((-L38+'Race 6'!$B$6)/365.25))),"",INT(((-L38+'Race 6'!$B$6)/365.25)))</f>
        <v/>
      </c>
      <c r="N38" s="95"/>
      <c r="O38" s="93"/>
      <c r="P38" s="94" t="e">
        <f>(VLOOKUP(M38,'Ladies WAVA'!$A$6:$AG$102,$K$8,FALSE))/((3600*HOUR(N38))+(60*MINUTE(N38))+((1*SECOND(N38))))</f>
        <v>#N/A</v>
      </c>
      <c r="Q38" s="27"/>
      <c r="W38" s="14"/>
      <c r="Z38" s="14"/>
    </row>
    <row r="39" spans="1:26" ht="16" thickBot="1">
      <c r="A39" s="8">
        <v>29</v>
      </c>
      <c r="B39" s="26"/>
      <c r="C39" s="118" t="e">
        <f>IF(VLOOKUP('Race 6'!B39,'Reference Men'!$C$4:$E$196,3,FALSE)=0," ",VLOOKUP('Race 6'!B39,'Reference Men'!$C$4:$E$196,3,FALSE))</f>
        <v>#N/A</v>
      </c>
      <c r="D39" s="119" t="str">
        <f>IF(ISERROR(INT(((-C39+'Race 6'!$B$6)/365.25))),"",INT(((-C39+'Race 6'!$B$6)/365.25)))</f>
        <v/>
      </c>
      <c r="E39" s="95"/>
      <c r="F39" s="93"/>
      <c r="G39" s="94" t="e">
        <f>(VLOOKUP(D39,'Mens Wava'!$A$5:$AI$101,$B$8,FALSE))/((3600*HOUR(E39))+(60*MINUTE(E39))+((1*SECOND(E39))))</f>
        <v>#N/A</v>
      </c>
      <c r="H39" s="27"/>
      <c r="J39" s="8">
        <v>29</v>
      </c>
      <c r="K39" s="26"/>
      <c r="L39" s="118" t="e">
        <f>IF(VLOOKUP('Race 6'!K39,'Reference Ladies'!$C$3:$E$185,3,FALSE)=0," ",VLOOKUP('Race 6'!K39,'Reference Ladies'!$C$3:$E$185,3,FALSE))</f>
        <v>#N/A</v>
      </c>
      <c r="M39" s="119" t="str">
        <f>IF(ISERROR(INT(((-L39+'Race 6'!$B$6)/365.25))),"",INT(((-L39+'Race 6'!$B$6)/365.25)))</f>
        <v/>
      </c>
      <c r="N39" s="95"/>
      <c r="O39" s="93"/>
      <c r="P39" s="94" t="e">
        <f>(VLOOKUP(M39,'Ladies WAVA'!$A$6:$AG$102,$K$8,FALSE))/((3600*HOUR(N39))+(60*MINUTE(N39))+((1*SECOND(N39))))</f>
        <v>#N/A</v>
      </c>
      <c r="Q39" s="27"/>
      <c r="W39" s="14"/>
      <c r="Z39" s="14"/>
    </row>
    <row r="40" spans="1:26" ht="16" thickBot="1">
      <c r="A40" s="8">
        <v>30</v>
      </c>
      <c r="B40" s="26"/>
      <c r="C40" s="118" t="e">
        <f>IF(VLOOKUP('Race 6'!B40,'Reference Men'!$C$4:$E$196,3,FALSE)=0," ",VLOOKUP('Race 6'!B40,'Reference Men'!$C$4:$E$196,3,FALSE))</f>
        <v>#N/A</v>
      </c>
      <c r="D40" s="119" t="str">
        <f>IF(ISERROR(INT(((-C40+'Race 6'!$B$6)/365.25))),"",INT(((-C40+'Race 6'!$B$6)/365.25)))</f>
        <v/>
      </c>
      <c r="E40" s="95"/>
      <c r="F40" s="93"/>
      <c r="G40" s="94" t="e">
        <f>(VLOOKUP(D40,'Mens Wava'!$A$5:$AI$101,$B$8,FALSE))/((3600*HOUR(E40))+(60*MINUTE(E40))+((1*SECOND(E40))))</f>
        <v>#N/A</v>
      </c>
      <c r="H40" s="27"/>
      <c r="J40" s="8">
        <v>30</v>
      </c>
      <c r="K40" s="26"/>
      <c r="L40" s="118" t="e">
        <f>IF(VLOOKUP('Race 6'!K40,'Reference Ladies'!$C$3:$E$185,3,FALSE)=0," ",VLOOKUP('Race 6'!K40,'Reference Ladies'!$C$3:$E$185,3,FALSE))</f>
        <v>#N/A</v>
      </c>
      <c r="M40" s="119" t="str">
        <f>IF(ISERROR(INT(((-L40+'Race 6'!$B$6)/365.25))),"",INT(((-L40+'Race 6'!$B$6)/365.25)))</f>
        <v/>
      </c>
      <c r="N40" s="95"/>
      <c r="O40" s="93"/>
      <c r="P40" s="94" t="e">
        <f>(VLOOKUP(M40,'Ladies WAVA'!$A$6:$AG$102,$K$8,FALSE))/((3600*HOUR(N40))+(60*MINUTE(N40))+((1*SECOND(N40))))</f>
        <v>#N/A</v>
      </c>
      <c r="Q40" s="27"/>
      <c r="W40" s="14"/>
      <c r="Z40" s="14"/>
    </row>
    <row r="41" spans="1:26" ht="16" thickBot="1">
      <c r="A41" s="8">
        <v>31</v>
      </c>
      <c r="B41" s="26"/>
      <c r="C41" s="118" t="e">
        <f>IF(VLOOKUP('Race 6'!B41,'Reference Men'!$C$4:$E$196,3,FALSE)=0," ",VLOOKUP('Race 6'!B41,'Reference Men'!$C$4:$E$196,3,FALSE))</f>
        <v>#N/A</v>
      </c>
      <c r="D41" s="119" t="str">
        <f>IF(ISERROR(INT(((-C41+'Race 6'!$B$6)/365.25))),"",INT(((-C41+'Race 6'!$B$6)/365.25)))</f>
        <v/>
      </c>
      <c r="E41" s="95"/>
      <c r="F41" s="93"/>
      <c r="G41" s="94" t="e">
        <f>(VLOOKUP(D41,'Mens Wava'!$A$5:$AI$101,$B$8,FALSE))/((3600*HOUR(E41))+(60*MINUTE(E41))+((1*SECOND(E41))))</f>
        <v>#N/A</v>
      </c>
      <c r="H41" s="27"/>
      <c r="J41" s="8">
        <v>31</v>
      </c>
      <c r="K41" s="26"/>
      <c r="L41" s="118" t="e">
        <f>IF(VLOOKUP('Race 6'!K41,'Reference Ladies'!$C$3:$E$185,3,FALSE)=0," ",VLOOKUP('Race 6'!K41,'Reference Ladies'!$C$3:$E$185,3,FALSE))</f>
        <v>#N/A</v>
      </c>
      <c r="M41" s="119" t="str">
        <f>IF(ISERROR(INT(((-L41+'Race 6'!$B$6)/365.25))),"",INT(((-L41+'Race 6'!$B$6)/365.25)))</f>
        <v/>
      </c>
      <c r="N41" s="95"/>
      <c r="O41" s="93"/>
      <c r="P41" s="94" t="e">
        <f>(VLOOKUP(M41,'Ladies WAVA'!$A$6:$AG$102,$K$8,FALSE))/((3600*HOUR(N41))+(60*MINUTE(N41))+((1*SECOND(N41))))</f>
        <v>#N/A</v>
      </c>
      <c r="Q41" s="27"/>
      <c r="W41" s="14"/>
      <c r="Z41" s="14"/>
    </row>
    <row r="42" spans="1:26" ht="16" thickBot="1">
      <c r="A42" s="8">
        <v>32</v>
      </c>
      <c r="B42" s="26"/>
      <c r="C42" s="118" t="e">
        <f>IF(VLOOKUP('Race 6'!B42,'Reference Men'!$C$4:$E$196,3,FALSE)=0," ",VLOOKUP('Race 6'!B42,'Reference Men'!$C$4:$E$196,3,FALSE))</f>
        <v>#N/A</v>
      </c>
      <c r="D42" s="119" t="str">
        <f>IF(ISERROR(INT(((-C42+'Race 6'!$B$6)/365.25))),"",INT(((-C42+'Race 6'!$B$6)/365.25)))</f>
        <v/>
      </c>
      <c r="E42" s="95"/>
      <c r="F42" s="93"/>
      <c r="G42" s="94" t="e">
        <f>(VLOOKUP(D42,'Mens Wava'!$A$5:$AI$101,$B$8,FALSE))/((3600*HOUR(E42))+(60*MINUTE(E42))+((1*SECOND(E42))))</f>
        <v>#N/A</v>
      </c>
      <c r="H42" s="27"/>
      <c r="J42" s="8">
        <v>32</v>
      </c>
      <c r="K42" s="26"/>
      <c r="L42" s="118" t="e">
        <f>IF(VLOOKUP('Race 6'!K42,'Reference Ladies'!$C$3:$E$185,3,FALSE)=0," ",VLOOKUP('Race 6'!K42,'Reference Ladies'!$C$3:$E$185,3,FALSE))</f>
        <v>#N/A</v>
      </c>
      <c r="M42" s="119" t="str">
        <f>IF(ISERROR(INT(((-L42+'Race 6'!$B$6)/365.25))),"",INT(((-L42+'Race 6'!$B$6)/365.25)))</f>
        <v/>
      </c>
      <c r="N42" s="95"/>
      <c r="O42" s="93"/>
      <c r="P42" s="94" t="e">
        <f>(VLOOKUP(M42,'Ladies WAVA'!$A$6:$AG$102,$K$8,FALSE))/((3600*HOUR(N42))+(60*MINUTE(N42))+((1*SECOND(N42))))</f>
        <v>#N/A</v>
      </c>
      <c r="Q42" s="27"/>
      <c r="W42" s="14"/>
      <c r="Z42" s="14"/>
    </row>
    <row r="43" spans="1:26" ht="16" thickBot="1">
      <c r="A43" s="8">
        <v>33</v>
      </c>
      <c r="B43" s="26"/>
      <c r="C43" s="118" t="e">
        <f>IF(VLOOKUP('Race 6'!B43,'Reference Men'!$C$4:$E$196,3,FALSE)=0," ",VLOOKUP('Race 6'!B43,'Reference Men'!$C$4:$E$196,3,FALSE))</f>
        <v>#N/A</v>
      </c>
      <c r="D43" s="119" t="str">
        <f>IF(ISERROR(INT(((-C43+'Race 6'!$B$6)/365.25))),"",INT(((-C43+'Race 6'!$B$6)/365.25)))</f>
        <v/>
      </c>
      <c r="E43" s="95"/>
      <c r="F43" s="93"/>
      <c r="G43" s="94" t="e">
        <f>(VLOOKUP(D43,'Mens Wava'!$A$5:$AI$101,$B$8,FALSE))/((3600*HOUR(E43))+(60*MINUTE(E43))+((1*SECOND(E43))))</f>
        <v>#N/A</v>
      </c>
      <c r="H43" s="27"/>
      <c r="J43" s="8">
        <v>33</v>
      </c>
      <c r="K43" s="26"/>
      <c r="L43" s="118" t="e">
        <f>IF(VLOOKUP('Race 6'!K43,'Reference Ladies'!$C$3:$E$185,3,FALSE)=0," ",VLOOKUP('Race 6'!K43,'Reference Ladies'!$C$3:$E$185,3,FALSE))</f>
        <v>#N/A</v>
      </c>
      <c r="M43" s="119" t="str">
        <f>IF(ISERROR(INT(((-L43+'Race 6'!$B$6)/365.25))),"",INT(((-L43+'Race 6'!$B$6)/365.25)))</f>
        <v/>
      </c>
      <c r="N43" s="95"/>
      <c r="O43" s="93"/>
      <c r="P43" s="94" t="e">
        <f>(VLOOKUP(M43,'Ladies WAVA'!$A$6:$AG$102,$K$8,FALSE))/((3600*HOUR(N43))+(60*MINUTE(N43))+((1*SECOND(N43))))</f>
        <v>#N/A</v>
      </c>
      <c r="Q43" s="27"/>
      <c r="W43" s="14"/>
      <c r="Z43" s="14"/>
    </row>
    <row r="44" spans="1:26" ht="16" thickBot="1">
      <c r="A44" s="8">
        <v>34</v>
      </c>
      <c r="B44" s="85"/>
      <c r="C44" s="118" t="e">
        <f>IF(VLOOKUP('Race 6'!B44,'Reference Men'!$C$4:$E$196,3,FALSE)=0," ",VLOOKUP('Race 6'!B44,'Reference Men'!$C$4:$E$196,3,FALSE))</f>
        <v>#N/A</v>
      </c>
      <c r="D44" s="119" t="str">
        <f>IF(ISERROR(INT(((-C44+'Race 6'!$B$6)/365.25))),"",INT(((-C44+'Race 6'!$B$6)/365.25)))</f>
        <v/>
      </c>
      <c r="E44" s="95"/>
      <c r="F44" s="93"/>
      <c r="G44" s="94" t="e">
        <f>(VLOOKUP(D44,'Mens Wava'!$A$5:$AI$101,$B$8,FALSE))/((3600*HOUR(E44))+(60*MINUTE(E44))+((1*SECOND(E44))))</f>
        <v>#N/A</v>
      </c>
      <c r="H44" s="27"/>
      <c r="J44" s="8">
        <v>34</v>
      </c>
      <c r="K44" s="26"/>
      <c r="L44" s="118" t="e">
        <f>IF(VLOOKUP('Race 6'!K44,'Reference Ladies'!$C$3:$E$185,3,FALSE)=0," ",VLOOKUP('Race 6'!K44,'Reference Ladies'!$C$3:$E$185,3,FALSE))</f>
        <v>#N/A</v>
      </c>
      <c r="M44" s="119" t="str">
        <f>IF(ISERROR(INT(((-L44+'Race 6'!$B$6)/365.25))),"",INT(((-L44+'Race 6'!$B$6)/365.25)))</f>
        <v/>
      </c>
      <c r="N44" s="95"/>
      <c r="O44" s="93"/>
      <c r="P44" s="94" t="e">
        <f>(VLOOKUP(M44,'Ladies WAVA'!$A$6:$AG$102,$K$8,FALSE))/((3600*HOUR(N44))+(60*MINUTE(N44))+((1*SECOND(N44))))</f>
        <v>#N/A</v>
      </c>
      <c r="Q44" s="27"/>
    </row>
    <row r="45" spans="1:26" s="8" customFormat="1" ht="12.75" customHeight="1">
      <c r="E45" s="159"/>
      <c r="F45" s="160">
        <f>SUM(F11:F44)</f>
        <v>0</v>
      </c>
      <c r="G45" s="159"/>
      <c r="H45" s="160">
        <f>SUM(H11:H44)</f>
        <v>0</v>
      </c>
      <c r="O45" s="96">
        <f>SUM(O11:O44)</f>
        <v>0</v>
      </c>
      <c r="P45" s="159"/>
      <c r="Q45" s="160">
        <f>SUM(Q11:Q44)</f>
        <v>0</v>
      </c>
    </row>
    <row r="46" spans="1:26">
      <c r="A46" s="158"/>
      <c r="W46" s="14"/>
      <c r="Z46" s="14"/>
    </row>
    <row r="47" spans="1:26">
      <c r="A47" s="158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>
        <f>+'Reference Men'!$C149</f>
        <v>0</v>
      </c>
      <c r="Z65" s="14"/>
    </row>
    <row r="66" spans="1:26">
      <c r="A66"/>
      <c r="W66" s="14">
        <f>+'Reference Men'!$C150</f>
        <v>0</v>
      </c>
      <c r="Z66" s="14"/>
    </row>
    <row r="67" spans="1:26">
      <c r="A67"/>
      <c r="W67" s="14">
        <f>+'Reference Men'!$C151</f>
        <v>0</v>
      </c>
      <c r="Z67" s="14"/>
    </row>
    <row r="68" spans="1:26">
      <c r="A68"/>
      <c r="W68" s="14">
        <f>+'Reference Men'!$C152</f>
        <v>0</v>
      </c>
      <c r="Z68" s="14"/>
    </row>
    <row r="69" spans="1:26">
      <c r="A69"/>
      <c r="W69" s="14">
        <f>+'Reference Men'!$C153</f>
        <v>0</v>
      </c>
      <c r="Z69" s="14"/>
    </row>
    <row r="70" spans="1:26">
      <c r="A70"/>
      <c r="W70" s="14">
        <f>+'Reference Men'!$C154</f>
        <v>0</v>
      </c>
      <c r="Z70" s="14"/>
    </row>
    <row r="71" spans="1:26">
      <c r="A71"/>
      <c r="W71" s="14">
        <f>+'Reference Men'!$C155</f>
        <v>0</v>
      </c>
      <c r="Z71" s="14"/>
    </row>
    <row r="72" spans="1:26">
      <c r="A72"/>
      <c r="W72" s="14">
        <f>+'Reference Men'!$C157</f>
        <v>0</v>
      </c>
      <c r="Z72" s="14"/>
    </row>
    <row r="73" spans="1:26">
      <c r="A73"/>
      <c r="W73" s="14">
        <f>+'Reference Men'!$C158</f>
        <v>0</v>
      </c>
      <c r="Z73" s="14"/>
    </row>
    <row r="74" spans="1:26">
      <c r="A74"/>
      <c r="W74" s="14">
        <f>+'Reference Men'!$C161</f>
        <v>0</v>
      </c>
      <c r="Z74" s="14"/>
    </row>
    <row r="75" spans="1:26">
      <c r="A75"/>
      <c r="W75" s="14">
        <f>+'Reference Men'!$C162</f>
        <v>0</v>
      </c>
      <c r="Z75" s="14"/>
    </row>
    <row r="76" spans="1:26">
      <c r="A76"/>
      <c r="W76" s="14">
        <f>+'Reference Men'!$C163</f>
        <v>0</v>
      </c>
      <c r="Z76" s="14"/>
    </row>
    <row r="77" spans="1:26">
      <c r="A77"/>
      <c r="W77" s="14" t="e">
        <f>+'Reference Men'!#REF!</f>
        <v>#REF!</v>
      </c>
      <c r="Z77" s="14"/>
    </row>
    <row r="78" spans="1:26">
      <c r="A78"/>
      <c r="W78" s="14">
        <f>+'Reference Men'!$C165</f>
        <v>0</v>
      </c>
      <c r="Z78" s="14"/>
    </row>
    <row r="79" spans="1:26">
      <c r="A79"/>
      <c r="W79" s="14" t="str">
        <f>+'Reference Men'!$C166</f>
        <v xml:space="preserve"> </v>
      </c>
      <c r="Z79" s="14"/>
    </row>
    <row r="80" spans="1:26">
      <c r="A80"/>
      <c r="W80" s="14" t="str">
        <f>+'Reference Men'!$C167</f>
        <v xml:space="preserve"> </v>
      </c>
      <c r="Z80" s="14"/>
    </row>
    <row r="81" spans="1:26">
      <c r="A81"/>
      <c r="W81" s="14" t="str">
        <f>+'Reference Men'!$C168</f>
        <v xml:space="preserve"> </v>
      </c>
      <c r="Z81" s="14"/>
    </row>
    <row r="82" spans="1:26">
      <c r="A82"/>
      <c r="W82" s="14" t="str">
        <f>+'Reference Men'!$C169</f>
        <v xml:space="preserve"> </v>
      </c>
      <c r="Z82" s="14"/>
    </row>
    <row r="83" spans="1:26">
      <c r="A83"/>
      <c r="W83" s="14" t="str">
        <f>+'Reference Men'!$C170</f>
        <v xml:space="preserve"> </v>
      </c>
      <c r="Z83" s="14"/>
    </row>
    <row r="84" spans="1:26">
      <c r="A84"/>
      <c r="W84" s="14" t="str">
        <f>+'Reference Men'!$C171</f>
        <v xml:space="preserve"> </v>
      </c>
      <c r="Z84" s="14"/>
    </row>
    <row r="85" spans="1:26">
      <c r="A85"/>
      <c r="W85" s="14" t="str">
        <f>+'Reference Men'!$C172</f>
        <v xml:space="preserve"> </v>
      </c>
      <c r="Z85" s="14"/>
    </row>
    <row r="86" spans="1:26">
      <c r="A86"/>
      <c r="W86" s="14" t="str">
        <f>+'Reference Men'!$C173</f>
        <v xml:space="preserve"> </v>
      </c>
      <c r="Z86" s="14"/>
    </row>
    <row r="87" spans="1:26">
      <c r="A87"/>
      <c r="W87" s="14" t="str">
        <f>+'Reference Men'!$C174</f>
        <v xml:space="preserve"> </v>
      </c>
      <c r="Z87" s="14"/>
    </row>
    <row r="88" spans="1:26">
      <c r="A88"/>
      <c r="W88" s="14" t="str">
        <f>+'Reference Men'!$C175</f>
        <v xml:space="preserve"> </v>
      </c>
      <c r="Z88" s="14"/>
    </row>
    <row r="89" spans="1:26">
      <c r="A89"/>
      <c r="W89" s="14" t="str">
        <f>+'Reference Men'!$C176</f>
        <v xml:space="preserve"> </v>
      </c>
      <c r="Z89" s="14"/>
    </row>
    <row r="90" spans="1:26">
      <c r="A90"/>
      <c r="W90" s="14" t="str">
        <f>+'Reference Men'!$C177</f>
        <v xml:space="preserve"> </v>
      </c>
      <c r="Z90" s="14"/>
    </row>
    <row r="91" spans="1:26">
      <c r="A91"/>
      <c r="W91" s="14" t="str">
        <f>+'Reference Men'!$C178</f>
        <v xml:space="preserve"> </v>
      </c>
      <c r="Z91" s="14"/>
    </row>
    <row r="92" spans="1:26">
      <c r="A92"/>
      <c r="W92" s="14" t="str">
        <f>+'Reference Men'!$C179</f>
        <v xml:space="preserve"> </v>
      </c>
      <c r="Z92" s="14"/>
    </row>
    <row r="93" spans="1:26">
      <c r="A93"/>
      <c r="W93" s="14" t="str">
        <f>+'Reference Men'!$C180</f>
        <v xml:space="preserve"> </v>
      </c>
      <c r="Z93" s="14"/>
    </row>
    <row r="94" spans="1:26">
      <c r="A94"/>
      <c r="W94" s="14" t="str">
        <f>+'Reference Men'!$C181</f>
        <v xml:space="preserve"> </v>
      </c>
      <c r="Z94" s="14"/>
    </row>
    <row r="95" spans="1:26">
      <c r="A95"/>
      <c r="W95" s="14" t="str">
        <f>+'Reference Men'!$C182</f>
        <v xml:space="preserve"> </v>
      </c>
      <c r="Z95" s="14"/>
    </row>
    <row r="96" spans="1:26">
      <c r="A96"/>
      <c r="W96" s="14" t="str">
        <f>+'Reference Men'!$C183</f>
        <v xml:space="preserve"> </v>
      </c>
      <c r="Z96" s="14"/>
    </row>
    <row r="97" spans="1:26">
      <c r="A97"/>
      <c r="W97" s="14" t="str">
        <f>+'Reference Men'!$C184</f>
        <v xml:space="preserve"> </v>
      </c>
      <c r="Z97" s="14"/>
    </row>
    <row r="98" spans="1:26">
      <c r="A98"/>
      <c r="W98" s="14" t="str">
        <f>+'Reference Men'!$C185</f>
        <v xml:space="preserve"> </v>
      </c>
      <c r="Z98" s="14"/>
    </row>
    <row r="99" spans="1:26">
      <c r="A99"/>
      <c r="W99" s="14" t="str">
        <f>+'Reference Men'!$C186</f>
        <v xml:space="preserve"> </v>
      </c>
      <c r="Z99" s="14"/>
    </row>
    <row r="100" spans="1:26">
      <c r="A100"/>
      <c r="W100" s="14" t="str">
        <f>+'Reference Men'!$C187</f>
        <v xml:space="preserve"> </v>
      </c>
      <c r="Z100" s="14"/>
    </row>
    <row r="101" spans="1:26">
      <c r="A101"/>
      <c r="W101" s="14" t="str">
        <f>+'Reference Men'!$C188</f>
        <v xml:space="preserve"> </v>
      </c>
      <c r="Z101" s="14"/>
    </row>
    <row r="102" spans="1:26">
      <c r="A102"/>
      <c r="W102" s="14" t="str">
        <f>+'Reference Men'!$C189</f>
        <v xml:space="preserve"> </v>
      </c>
      <c r="Z102" s="14"/>
    </row>
    <row r="103" spans="1:26">
      <c r="A103"/>
      <c r="W103" s="14" t="str">
        <f>+'Reference Men'!$C190</f>
        <v xml:space="preserve"> </v>
      </c>
      <c r="Z103" s="14"/>
    </row>
    <row r="104" spans="1:26">
      <c r="A104"/>
      <c r="W104" s="14" t="str">
        <f>+'Reference Men'!$C191</f>
        <v xml:space="preserve"> </v>
      </c>
      <c r="Z104" s="14"/>
    </row>
    <row r="105" spans="1:26">
      <c r="A105"/>
      <c r="W105" s="14" t="str">
        <f>+'Reference Men'!$C192</f>
        <v xml:space="preserve"> </v>
      </c>
      <c r="Z105" s="14"/>
    </row>
    <row r="106" spans="1:26">
      <c r="A106"/>
      <c r="W106" s="14" t="str">
        <f>+'Reference Men'!$C193</f>
        <v xml:space="preserve"> </v>
      </c>
      <c r="Z106" s="14"/>
    </row>
    <row r="107" spans="1:26">
      <c r="A107"/>
      <c r="W107" s="14" t="str">
        <f>+'Reference Men'!$C194</f>
        <v xml:space="preserve"> </v>
      </c>
      <c r="Z107" s="14"/>
    </row>
    <row r="108" spans="1:26">
      <c r="A108"/>
      <c r="W108" s="14" t="str">
        <f>+'Reference Men'!$C195</f>
        <v xml:space="preserve"> </v>
      </c>
      <c r="Z108" s="14"/>
    </row>
    <row r="109" spans="1:26">
      <c r="A109"/>
      <c r="W109" s="14" t="str">
        <f>+'Reference Men'!$C196</f>
        <v xml:space="preserve"> </v>
      </c>
      <c r="Z109" s="14"/>
    </row>
    <row r="110" spans="1:26">
      <c r="A110"/>
      <c r="W110" s="14" t="str">
        <f>+'Reference Men'!$C197</f>
        <v xml:space="preserve"> </v>
      </c>
      <c r="Z110" s="14"/>
    </row>
    <row r="111" spans="1:26">
      <c r="A111"/>
      <c r="W111" s="14" t="str">
        <f>+'Reference Men'!$C198</f>
        <v xml:space="preserve"> </v>
      </c>
      <c r="Z111" s="14"/>
    </row>
    <row r="112" spans="1:26">
      <c r="A112"/>
      <c r="W112" s="14" t="str">
        <f>+'Reference Men'!$C199</f>
        <v xml:space="preserve"> </v>
      </c>
      <c r="Z112" s="14"/>
    </row>
    <row r="113" spans="1:26">
      <c r="A113"/>
      <c r="W113" s="14" t="str">
        <f>+'Reference Men'!$C200</f>
        <v xml:space="preserve"> </v>
      </c>
      <c r="Z113" s="14"/>
    </row>
    <row r="114" spans="1:26">
      <c r="A114"/>
      <c r="W114" s="14" t="str">
        <f>+'Reference Men'!$C201</f>
        <v xml:space="preserve"> </v>
      </c>
      <c r="Z114" s="14"/>
    </row>
    <row r="115" spans="1:26">
      <c r="A115"/>
      <c r="W115" s="14" t="str">
        <f>+'Reference Men'!$C202</f>
        <v xml:space="preserve"> </v>
      </c>
      <c r="Z115" s="14"/>
    </row>
    <row r="116" spans="1:26">
      <c r="A116"/>
      <c r="W116" s="14" t="str">
        <f>+'Reference Men'!$C203</f>
        <v xml:space="preserve"> </v>
      </c>
      <c r="Z116" s="14"/>
    </row>
    <row r="117" spans="1:26">
      <c r="A117"/>
      <c r="W117" s="14" t="str">
        <f>+'Reference Men'!$C204</f>
        <v xml:space="preserve"> </v>
      </c>
      <c r="Z117" s="14"/>
    </row>
    <row r="118" spans="1:26">
      <c r="A118"/>
      <c r="W118" s="14" t="str">
        <f>+'Reference Men'!$C205</f>
        <v xml:space="preserve"> </v>
      </c>
      <c r="Z118" s="14"/>
    </row>
    <row r="119" spans="1:26">
      <c r="A119"/>
      <c r="W119" s="14" t="str">
        <f>+'Reference Men'!$C206</f>
        <v xml:space="preserve"> </v>
      </c>
      <c r="Z119" s="14"/>
    </row>
    <row r="120" spans="1:26">
      <c r="A120"/>
      <c r="W120" s="14" t="str">
        <f>+'Reference Men'!$C207</f>
        <v xml:space="preserve"> </v>
      </c>
      <c r="Z120" s="14"/>
    </row>
    <row r="121" spans="1:26">
      <c r="A121"/>
      <c r="W121" s="14" t="str">
        <f>+'Reference Men'!$C208</f>
        <v xml:space="preserve"> </v>
      </c>
      <c r="Z121" s="14" t="str">
        <f>+'Reference Men'!$C202</f>
        <v xml:space="preserve"> </v>
      </c>
    </row>
    <row r="122" spans="1:26">
      <c r="A122"/>
      <c r="W122" s="14" t="str">
        <f>+'Reference Men'!$C209</f>
        <v xml:space="preserve"> </v>
      </c>
      <c r="Z122" s="14" t="str">
        <f>+'Reference Men'!$C203</f>
        <v xml:space="preserve"> </v>
      </c>
    </row>
    <row r="123" spans="1:26">
      <c r="A123"/>
      <c r="W123" s="14" t="str">
        <f>+'Reference Men'!$C210</f>
        <v xml:space="preserve"> </v>
      </c>
      <c r="Z123" s="14" t="str">
        <f>+'Reference Men'!$C204</f>
        <v xml:space="preserve"> </v>
      </c>
    </row>
    <row r="124" spans="1:26">
      <c r="A124"/>
      <c r="W124" s="14" t="str">
        <f>+'Reference Men'!$C211</f>
        <v xml:space="preserve"> </v>
      </c>
      <c r="Z124" s="14" t="str">
        <f>+'Reference Men'!$C205</f>
        <v xml:space="preserve"> </v>
      </c>
    </row>
    <row r="125" spans="1:26">
      <c r="A125"/>
      <c r="W125" s="14" t="str">
        <f>+'Reference Men'!$C212</f>
        <v xml:space="preserve"> </v>
      </c>
      <c r="Z125" s="14" t="str">
        <f>+'Reference Men'!$C206</f>
        <v xml:space="preserve"> </v>
      </c>
    </row>
    <row r="126" spans="1:26">
      <c r="A126"/>
      <c r="W126" s="14" t="str">
        <f>+'Reference Men'!$C213</f>
        <v xml:space="preserve"> </v>
      </c>
      <c r="Z126" s="14" t="str">
        <f>+'Reference Men'!$C207</f>
        <v xml:space="preserve"> </v>
      </c>
    </row>
    <row r="127" spans="1:26">
      <c r="A127"/>
      <c r="W127" s="14" t="str">
        <f>+'Reference Men'!$C214</f>
        <v xml:space="preserve"> </v>
      </c>
      <c r="Z127" s="14" t="str">
        <f>+'Reference Men'!$C208</f>
        <v xml:space="preserve"> </v>
      </c>
    </row>
    <row r="128" spans="1:26">
      <c r="A128"/>
      <c r="W128" s="14" t="str">
        <f>+'Reference Men'!$C215</f>
        <v xml:space="preserve"> </v>
      </c>
      <c r="Z128" s="14" t="str">
        <f>+'Reference Men'!$C209</f>
        <v xml:space="preserve"> </v>
      </c>
    </row>
    <row r="129" spans="1:26">
      <c r="A129"/>
      <c r="W129" s="14" t="str">
        <f>+'Reference Men'!$C216</f>
        <v xml:space="preserve"> </v>
      </c>
      <c r="Z129" s="14" t="str">
        <f>+'Reference Men'!$C210</f>
        <v xml:space="preserve"> </v>
      </c>
    </row>
    <row r="130" spans="1:26">
      <c r="A130"/>
      <c r="W130" s="14" t="str">
        <f>+'Reference Men'!$C217</f>
        <v xml:space="preserve"> </v>
      </c>
      <c r="Z130" s="14" t="str">
        <f>+'Reference Men'!$C211</f>
        <v xml:space="preserve"> </v>
      </c>
    </row>
    <row r="131" spans="1:26">
      <c r="A131"/>
      <c r="W131" s="14" t="str">
        <f>+'Reference Men'!$C218</f>
        <v xml:space="preserve"> </v>
      </c>
      <c r="Z131" s="14" t="str">
        <f>+'Reference Men'!$C212</f>
        <v xml:space="preserve"> </v>
      </c>
    </row>
    <row r="132" spans="1:26">
      <c r="A132"/>
      <c r="W132" s="14" t="str">
        <f>+'Reference Men'!$C219</f>
        <v xml:space="preserve"> </v>
      </c>
      <c r="Z132" s="14" t="str">
        <f>+'Reference Men'!$C213</f>
        <v xml:space="preserve"> </v>
      </c>
    </row>
    <row r="133" spans="1:26">
      <c r="A133"/>
      <c r="W133" s="14" t="str">
        <f>+'Reference Men'!$C220</f>
        <v xml:space="preserve"> </v>
      </c>
      <c r="Z133" s="14" t="str">
        <f>+'Reference Men'!$C214</f>
        <v xml:space="preserve"> </v>
      </c>
    </row>
    <row r="134" spans="1:26">
      <c r="A134"/>
      <c r="W134" s="14" t="str">
        <f>+'Reference Men'!$C221</f>
        <v xml:space="preserve"> </v>
      </c>
      <c r="Z134" s="14" t="str">
        <f>+'Reference Men'!$C215</f>
        <v xml:space="preserve"> </v>
      </c>
    </row>
    <row r="135" spans="1:26">
      <c r="A135"/>
      <c r="W135" s="14" t="str">
        <f>+'Reference Men'!$C222</f>
        <v xml:space="preserve"> </v>
      </c>
      <c r="Z135" s="14" t="str">
        <f>+'Reference Men'!$C216</f>
        <v xml:space="preserve"> </v>
      </c>
    </row>
    <row r="136" spans="1:26">
      <c r="A136"/>
      <c r="W136" s="14" t="str">
        <f>+'Reference Men'!$C223</f>
        <v xml:space="preserve"> </v>
      </c>
      <c r="Z136" s="14" t="str">
        <f>+'Reference Men'!$C217</f>
        <v xml:space="preserve"> </v>
      </c>
    </row>
    <row r="137" spans="1:26">
      <c r="A137"/>
      <c r="W137" s="14" t="str">
        <f>+'Reference Men'!$C224</f>
        <v xml:space="preserve"> </v>
      </c>
      <c r="Z137" s="14" t="str">
        <f>+'Reference Men'!$C218</f>
        <v xml:space="preserve"> </v>
      </c>
    </row>
    <row r="138" spans="1:26">
      <c r="A138"/>
      <c r="W138" s="14" t="str">
        <f>+'Reference Men'!$C225</f>
        <v xml:space="preserve"> </v>
      </c>
      <c r="Z138" s="14" t="str">
        <f>+'Reference Men'!$C219</f>
        <v xml:space="preserve"> </v>
      </c>
    </row>
    <row r="139" spans="1:26">
      <c r="A139"/>
      <c r="W139" s="14" t="str">
        <f>+'Reference Men'!$C226</f>
        <v xml:space="preserve"> </v>
      </c>
      <c r="Z139" s="14" t="str">
        <f>+'Reference Men'!$C220</f>
        <v xml:space="preserve"> </v>
      </c>
    </row>
    <row r="140" spans="1:26">
      <c r="A140"/>
      <c r="W140" t="str">
        <f>+'Reference Men'!$C227</f>
        <v xml:space="preserve"> </v>
      </c>
      <c r="Z140" s="14" t="str">
        <f>+'Reference Men'!$C221</f>
        <v xml:space="preserve"> </v>
      </c>
    </row>
    <row r="141" spans="1:26">
      <c r="A141"/>
      <c r="W141" t="str">
        <f>+'Reference Men'!$C228</f>
        <v xml:space="preserve"> </v>
      </c>
      <c r="Z141" t="str">
        <f>+'Reference Men'!$C222</f>
        <v xml:space="preserve"> </v>
      </c>
    </row>
    <row r="142" spans="1:26">
      <c r="A142"/>
      <c r="W142" t="str">
        <f>+'Reference Men'!$C229</f>
        <v xml:space="preserve"> </v>
      </c>
      <c r="Z142" t="str">
        <f>+'Reference Men'!$C223</f>
        <v xml:space="preserve"> </v>
      </c>
    </row>
    <row r="143" spans="1:26">
      <c r="A143"/>
      <c r="W143" t="str">
        <f>+'Reference Men'!$C230</f>
        <v xml:space="preserve"> </v>
      </c>
      <c r="Z143" t="str">
        <f>+'Reference Men'!$C224</f>
        <v xml:space="preserve"> </v>
      </c>
    </row>
    <row r="144" spans="1:26">
      <c r="A144"/>
      <c r="W144" t="str">
        <f>+'Reference Men'!$C231</f>
        <v xml:space="preserve"> </v>
      </c>
      <c r="Z144" t="str">
        <f>+'Reference Men'!$C225</f>
        <v xml:space="preserve"> </v>
      </c>
    </row>
    <row r="145" spans="1:26">
      <c r="A145"/>
      <c r="W145" t="str">
        <f>+'Reference Men'!$C232</f>
        <v xml:space="preserve"> </v>
      </c>
      <c r="Z145" t="str">
        <f>+'Reference Men'!$C226</f>
        <v xml:space="preserve"> </v>
      </c>
    </row>
    <row r="146" spans="1:26">
      <c r="A146"/>
      <c r="W146" t="str">
        <f>+'Reference Men'!$C233</f>
        <v xml:space="preserve"> </v>
      </c>
      <c r="Z146" t="str">
        <f>+'Reference Men'!$C227</f>
        <v xml:space="preserve"> </v>
      </c>
    </row>
    <row r="147" spans="1:26">
      <c r="A147"/>
      <c r="W147" t="str">
        <f>+'Reference Men'!$C234</f>
        <v xml:space="preserve"> </v>
      </c>
      <c r="Z147" t="str">
        <f>+'Reference Men'!$C228</f>
        <v xml:space="preserve"> </v>
      </c>
    </row>
    <row r="148" spans="1:26">
      <c r="A148"/>
      <c r="W148" t="str">
        <f>+'Reference Men'!$C235</f>
        <v xml:space="preserve"> </v>
      </c>
      <c r="Z148" t="str">
        <f>+'Reference Men'!$C229</f>
        <v xml:space="preserve"> </v>
      </c>
    </row>
    <row r="149" spans="1:26">
      <c r="A149"/>
      <c r="W149" t="str">
        <f>+'Reference Men'!$C236</f>
        <v xml:space="preserve"> </v>
      </c>
      <c r="Z149" t="str">
        <f>+'Reference Men'!$C230</f>
        <v xml:space="preserve"> </v>
      </c>
    </row>
    <row r="150" spans="1:26">
      <c r="A150"/>
      <c r="W150" t="str">
        <f>+'Reference Men'!$C237</f>
        <v xml:space="preserve"> </v>
      </c>
      <c r="Z150" t="str">
        <f>+'Reference Men'!$C231</f>
        <v xml:space="preserve"> </v>
      </c>
    </row>
    <row r="151" spans="1:26">
      <c r="A151"/>
      <c r="W151" t="str">
        <f>+'Reference Men'!$C238</f>
        <v xml:space="preserve"> </v>
      </c>
      <c r="Z151" t="str">
        <f>+'Reference Men'!$C232</f>
        <v xml:space="preserve"> </v>
      </c>
    </row>
    <row r="152" spans="1:26">
      <c r="A152"/>
      <c r="W152" t="str">
        <f>+'Reference Men'!$C239</f>
        <v xml:space="preserve"> </v>
      </c>
      <c r="Z152" t="str">
        <f>+'Reference Men'!$C233</f>
        <v xml:space="preserve"> </v>
      </c>
    </row>
    <row r="153" spans="1:26">
      <c r="A153"/>
      <c r="W153" t="str">
        <f>+'Reference Men'!$C240</f>
        <v xml:space="preserve"> </v>
      </c>
      <c r="Z153" t="str">
        <f>+'Reference Men'!$C234</f>
        <v xml:space="preserve"> </v>
      </c>
    </row>
    <row r="154" spans="1:26">
      <c r="A154"/>
      <c r="W154" t="str">
        <f>+'Reference Men'!$C241</f>
        <v xml:space="preserve"> </v>
      </c>
      <c r="Z154" t="str">
        <f>+'Reference Men'!$C235</f>
        <v xml:space="preserve"> </v>
      </c>
    </row>
    <row r="155" spans="1:26">
      <c r="A155"/>
      <c r="W155" t="str">
        <f>+'Reference Men'!$C242</f>
        <v xml:space="preserve"> </v>
      </c>
      <c r="Z155" t="str">
        <f>+'Reference Men'!$C236</f>
        <v xml:space="preserve"> </v>
      </c>
    </row>
    <row r="156" spans="1:26">
      <c r="A156"/>
      <c r="Z156" t="str">
        <f>+'Reference Men'!$C237</f>
        <v xml:space="preserve"> </v>
      </c>
    </row>
    <row r="157" spans="1:26">
      <c r="A157"/>
    </row>
    <row r="158" spans="1:26">
      <c r="A158"/>
    </row>
    <row r="159" spans="1:26">
      <c r="A159"/>
    </row>
    <row r="160" spans="1:26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:P44">
    <cfRule type="cellIs" dxfId="49" priority="5" stopIfTrue="1" operator="greaterThan">
      <formula>0.7</formula>
    </cfRule>
    <cfRule type="cellIs" dxfId="48" priority="6" stopIfTrue="1" operator="between">
      <formula>0.65</formula>
      <formula>0.7</formula>
    </cfRule>
  </conditionalFormatting>
  <conditionalFormatting sqref="G11:G44">
    <cfRule type="cellIs" dxfId="47" priority="7" stopIfTrue="1" operator="greaterThan">
      <formula>0.7</formula>
    </cfRule>
    <cfRule type="cellIs" dxfId="46" priority="8" stopIfTrue="1" operator="between">
      <formula>0.65</formula>
      <formula>0.7</formula>
    </cfRule>
  </conditionalFormatting>
  <conditionalFormatting sqref="G45">
    <cfRule type="cellIs" dxfId="45" priority="3" stopIfTrue="1" operator="greaterThan">
      <formula>0.7</formula>
    </cfRule>
    <cfRule type="cellIs" dxfId="44" priority="4" stopIfTrue="1" operator="between">
      <formula>0.65</formula>
      <formula>0.7</formula>
    </cfRule>
  </conditionalFormatting>
  <conditionalFormatting sqref="P45">
    <cfRule type="cellIs" dxfId="43" priority="1" stopIfTrue="1" operator="greaterThan">
      <formula>0.7</formula>
    </cfRule>
    <cfRule type="cellIs" dxfId="42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5:Z162"/>
  <sheetViews>
    <sheetView workbookViewId="0">
      <selection activeCell="K28" sqref="K28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11.332031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260</v>
      </c>
      <c r="F5" s="81" t="str">
        <f>VLOOKUP($A$5,'Ref - All Grand Prix Events'!$A$3:$E$14,3)</f>
        <v>Second Sunday Five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43051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5 miles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19</v>
      </c>
      <c r="K8" s="52"/>
    </row>
    <row r="9" spans="1:26" ht="18" thickBot="1">
      <c r="B9" s="4" t="s">
        <v>47</v>
      </c>
      <c r="C9" s="2"/>
      <c r="D9" s="2"/>
      <c r="E9" s="249" t="s">
        <v>44</v>
      </c>
      <c r="F9" s="251"/>
      <c r="G9" s="249" t="s">
        <v>45</v>
      </c>
      <c r="H9" s="251"/>
      <c r="J9" s="8"/>
      <c r="K9" s="4" t="s">
        <v>51</v>
      </c>
      <c r="L9" s="2"/>
      <c r="M9" s="2"/>
      <c r="N9" s="249" t="s">
        <v>44</v>
      </c>
      <c r="O9" s="251"/>
      <c r="P9" s="249" t="s">
        <v>45</v>
      </c>
      <c r="Q9" s="251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/>
      <c r="C11" s="118" t="e">
        <f>IF(VLOOKUP('Race 7'!B11,'Reference Men'!$C$4:$E$196,3,FALSE)=0," ",VLOOKUP('Race 7'!B11,'Reference Men'!$C$4:$E$196,3,FALSE))</f>
        <v>#N/A</v>
      </c>
      <c r="D11" s="119" t="str">
        <f>IF(ISERROR(INT(((-C11+'Race 7'!$B$6)/365.25))),"",INT(((-C11+'Race 7'!$B$6)/365.25)))</f>
        <v/>
      </c>
      <c r="E11" s="95"/>
      <c r="F11" s="93"/>
      <c r="G11" s="94" t="e">
        <f>(VLOOKUP(D11,'Mens Wava'!$A$5:$AG$101,$B$8,FALSE))/((3600*HOUR(E11))+(60*MINUTE(E11))+((1*SECOND(E11))))</f>
        <v>#N/A</v>
      </c>
      <c r="H11" s="27"/>
      <c r="J11" s="8">
        <v>1</v>
      </c>
      <c r="K11" s="26"/>
      <c r="L11" s="118" t="e">
        <f>IF(VLOOKUP('Race 7'!K11,'Reference Ladies'!$C$3:$E$185,3,FALSE)=0," ",VLOOKUP('Race 7'!K11,'Reference Ladies'!$C$3:$E$185,3,FALSE))</f>
        <v>#N/A</v>
      </c>
      <c r="M11" s="119" t="str">
        <f>IF(ISERROR(INT(((-L11+'Race 7'!$B$6)/365.25))),"",INT(((-L11+'Race 7'!$B$6)/365.25)))</f>
        <v/>
      </c>
      <c r="N11" s="95"/>
      <c r="O11" s="93"/>
      <c r="P11" s="94" t="e">
        <f>(VLOOKUP(M11,'Ladies WAVA'!$A$6:$AG$102,$B$8,FALSE))/((3600*HOUR(N11))+(60*MINUTE(N11))+((1*SECOND(N11))))</f>
        <v>#N/A</v>
      </c>
      <c r="Q11" s="27"/>
      <c r="W11" s="14"/>
      <c r="Z11" s="14"/>
    </row>
    <row r="12" spans="1:26" ht="16" thickBot="1">
      <c r="A12" s="8">
        <v>2</v>
      </c>
      <c r="B12" s="26"/>
      <c r="C12" s="118" t="e">
        <f>IF(VLOOKUP('Race 7'!B12,'Reference Men'!$C$4:$E$196,3,FALSE)=0," ",VLOOKUP('Race 7'!B12,'Reference Men'!$C$4:$E$196,3,FALSE))</f>
        <v>#N/A</v>
      </c>
      <c r="D12" s="119" t="str">
        <f>IF(ISERROR(INT(((-C12+'Race 7'!$B$6)/365.25))),"",INT(((-C12+'Race 7'!$B$6)/365.25)))</f>
        <v/>
      </c>
      <c r="E12" s="95"/>
      <c r="F12" s="93"/>
      <c r="G12" s="94" t="e">
        <f>(VLOOKUP(D12,'Mens Wava'!$A$5:$AG$101,$B$8,FALSE))/((3600*HOUR(E12))+(60*MINUTE(E12))+((1*SECOND(E12))))</f>
        <v>#N/A</v>
      </c>
      <c r="H12" s="27"/>
      <c r="J12" s="8">
        <v>2</v>
      </c>
      <c r="K12" s="26"/>
      <c r="L12" s="118" t="e">
        <f>IF(VLOOKUP('Race 7'!K12,'Reference Ladies'!$C$3:$E$185,3,FALSE)=0," ",VLOOKUP('Race 7'!K12,'Reference Ladies'!$C$3:$E$185,3,FALSE))</f>
        <v>#N/A</v>
      </c>
      <c r="M12" s="119" t="str">
        <f>IF(ISERROR(INT(((-L12+'Race 7'!$B$6)/365.25))),"",INT(((-L12+'Race 7'!$B$6)/365.25)))</f>
        <v/>
      </c>
      <c r="N12" s="95"/>
      <c r="O12" s="93"/>
      <c r="P12" s="94" t="e">
        <f>(VLOOKUP(M12,'Ladies WAVA'!$A$6:$AG$102,$B$8,FALSE))/((3600*HOUR(N12))+(60*MINUTE(N12))+((1*SECOND(N12))))</f>
        <v>#N/A</v>
      </c>
      <c r="Q12" s="27"/>
      <c r="W12" s="14"/>
      <c r="Z12" s="14"/>
    </row>
    <row r="13" spans="1:26" ht="16" thickBot="1">
      <c r="A13" s="8">
        <v>3</v>
      </c>
      <c r="B13" s="26"/>
      <c r="C13" s="118" t="e">
        <f>IF(VLOOKUP('Race 7'!B13,'Reference Men'!$C$4:$E$196,3,FALSE)=0," ",VLOOKUP('Race 7'!B13,'Reference Men'!$C$4:$E$196,3,FALSE))</f>
        <v>#N/A</v>
      </c>
      <c r="D13" s="119" t="str">
        <f>IF(ISERROR(INT(((-C13+'Race 7'!$B$6)/365.25))),"",INT(((-C13+'Race 7'!$B$6)/365.25)))</f>
        <v/>
      </c>
      <c r="E13" s="95"/>
      <c r="F13" s="93"/>
      <c r="G13" s="94" t="e">
        <f>(VLOOKUP(D13,'Mens Wava'!$A$5:$AG$101,$B$8,FALSE))/((3600*HOUR(E13))+(60*MINUTE(E13))+((1*SECOND(E13))))</f>
        <v>#N/A</v>
      </c>
      <c r="H13" s="27"/>
      <c r="J13" s="8">
        <v>3</v>
      </c>
      <c r="K13" s="26"/>
      <c r="L13" s="118" t="e">
        <f>IF(VLOOKUP('Race 7'!K13,'Reference Ladies'!$C$3:$E$185,3,FALSE)=0," ",VLOOKUP('Race 7'!K13,'Reference Ladies'!$C$3:$E$185,3,FALSE))</f>
        <v>#N/A</v>
      </c>
      <c r="M13" s="119" t="str">
        <f>IF(ISERROR(INT(((-L13+'Race 7'!$B$6)/365.25))),"",INT(((-L13+'Race 7'!$B$6)/365.25)))</f>
        <v/>
      </c>
      <c r="N13" s="95"/>
      <c r="O13" s="93"/>
      <c r="P13" s="94" t="e">
        <f>(VLOOKUP(M13,'Ladies WAVA'!$A$6:$AG$102,$B$8,FALSE))/((3600*HOUR(N13))+(60*MINUTE(N13))+((1*SECOND(N13))))</f>
        <v>#N/A</v>
      </c>
      <c r="Q13" s="27"/>
      <c r="W13" s="14"/>
      <c r="Z13" s="14"/>
    </row>
    <row r="14" spans="1:26" ht="16" thickBot="1">
      <c r="A14" s="8">
        <v>4</v>
      </c>
      <c r="B14" s="26"/>
      <c r="C14" s="118" t="e">
        <f>IF(VLOOKUP('Race 7'!B14,'Reference Men'!$C$4:$E$196,3,FALSE)=0," ",VLOOKUP('Race 7'!B14,'Reference Men'!$C$4:$E$196,3,FALSE))</f>
        <v>#N/A</v>
      </c>
      <c r="D14" s="119" t="str">
        <f>IF(ISERROR(INT(((-C14+'Race 7'!$B$6)/365.25))),"",INT(((-C14+'Race 7'!$B$6)/365.25)))</f>
        <v/>
      </c>
      <c r="E14" s="95"/>
      <c r="F14" s="93"/>
      <c r="G14" s="94" t="e">
        <f>(VLOOKUP(D14,'Mens Wava'!$A$5:$AG$101,$B$8,FALSE))/((3600*HOUR(E14))+(60*MINUTE(E14))+((1*SECOND(E14))))</f>
        <v>#N/A</v>
      </c>
      <c r="H14" s="27"/>
      <c r="J14" s="8">
        <v>4</v>
      </c>
      <c r="K14" s="26"/>
      <c r="L14" s="118" t="e">
        <f>IF(VLOOKUP('Race 7'!K14,'Reference Ladies'!$C$3:$E$185,3,FALSE)=0," ",VLOOKUP('Race 7'!K14,'Reference Ladies'!$C$3:$E$185,3,FALSE))</f>
        <v>#N/A</v>
      </c>
      <c r="M14" s="119" t="str">
        <f>IF(ISERROR(INT(((-L14+'Race 7'!$B$6)/365.25))),"",INT(((-L14+'Race 7'!$B$6)/365.25)))</f>
        <v/>
      </c>
      <c r="N14" s="95"/>
      <c r="O14" s="93"/>
      <c r="P14" s="94" t="e">
        <f>(VLOOKUP(M14,'Ladies WAVA'!$A$6:$AG$102,$B$8,FALSE))/((3600*HOUR(N14))+(60*MINUTE(N14))+((1*SECOND(N14))))</f>
        <v>#N/A</v>
      </c>
      <c r="Q14" s="27"/>
      <c r="W14" s="14"/>
      <c r="Z14" s="14"/>
    </row>
    <row r="15" spans="1:26" ht="16" thickBot="1">
      <c r="A15" s="8">
        <v>5</v>
      </c>
      <c r="B15" s="26"/>
      <c r="C15" s="118" t="e">
        <f>IF(VLOOKUP('Race 7'!B15,'Reference Men'!$C$4:$E$196,3,FALSE)=0," ",VLOOKUP('Race 7'!B15,'Reference Men'!$C$4:$E$196,3,FALSE))</f>
        <v>#N/A</v>
      </c>
      <c r="D15" s="119" t="str">
        <f>IF(ISERROR(INT(((-C15+'Race 7'!$B$6)/365.25))),"",INT(((-C15+'Race 7'!$B$6)/365.25)))</f>
        <v/>
      </c>
      <c r="E15" s="95"/>
      <c r="F15" s="93"/>
      <c r="G15" s="94" t="e">
        <f>(VLOOKUP(D15,'Mens Wava'!$A$5:$AG$101,$B$8,FALSE))/((3600*HOUR(E15))+(60*MINUTE(E15))+((1*SECOND(E15))))</f>
        <v>#N/A</v>
      </c>
      <c r="H15" s="27"/>
      <c r="J15" s="8">
        <v>5</v>
      </c>
      <c r="K15" s="26"/>
      <c r="L15" s="118" t="e">
        <f>IF(VLOOKUP('Race 7'!K15,'Reference Ladies'!$C$3:$E$185,3,FALSE)=0," ",VLOOKUP('Race 7'!K15,'Reference Ladies'!$C$3:$E$185,3,FALSE))</f>
        <v>#N/A</v>
      </c>
      <c r="M15" s="119" t="str">
        <f>IF(ISERROR(INT(((-L15+'Race 7'!$B$6)/365.25))),"",INT(((-L15+'Race 7'!$B$6)/365.25)))</f>
        <v/>
      </c>
      <c r="N15" s="95"/>
      <c r="O15" s="93"/>
      <c r="P15" s="94" t="e">
        <f>(VLOOKUP(M15,'Ladies WAVA'!$A$6:$AG$102,$B$8,FALSE))/((3600*HOUR(N15))+(60*MINUTE(N15))+((1*SECOND(N15))))</f>
        <v>#N/A</v>
      </c>
      <c r="Q15" s="27"/>
      <c r="W15" s="14"/>
      <c r="Z15" s="14"/>
    </row>
    <row r="16" spans="1:26" ht="16" thickBot="1">
      <c r="A16" s="8">
        <v>6</v>
      </c>
      <c r="B16" s="26"/>
      <c r="C16" s="118" t="e">
        <f>IF(VLOOKUP('Race 7'!B16,'Reference Men'!$C$4:$E$196,3,FALSE)=0," ",VLOOKUP('Race 7'!B16,'Reference Men'!$C$4:$E$196,3,FALSE))</f>
        <v>#N/A</v>
      </c>
      <c r="D16" s="119" t="str">
        <f>IF(ISERROR(INT(((-C16+'Race 7'!$B$6)/365.25))),"",INT(((-C16+'Race 7'!$B$6)/365.25)))</f>
        <v/>
      </c>
      <c r="E16" s="95"/>
      <c r="F16" s="93"/>
      <c r="G16" s="94" t="e">
        <f>(VLOOKUP(D16,'Mens Wava'!$A$5:$AG$101,$B$8,FALSE))/((3600*HOUR(E16))+(60*MINUTE(E16))+((1*SECOND(E16))))</f>
        <v>#N/A</v>
      </c>
      <c r="H16" s="27"/>
      <c r="J16" s="8">
        <v>6</v>
      </c>
      <c r="K16" s="26"/>
      <c r="L16" s="118" t="e">
        <f>IF(VLOOKUP('Race 7'!K16,'Reference Ladies'!$C$3:$E$185,3,FALSE)=0," ",VLOOKUP('Race 7'!K16,'Reference Ladies'!$C$3:$E$185,3,FALSE))</f>
        <v>#N/A</v>
      </c>
      <c r="M16" s="119" t="str">
        <f>IF(ISERROR(INT(((-L16+'Race 7'!$B$6)/365.25))),"",INT(((-L16+'Race 7'!$B$6)/365.25)))</f>
        <v/>
      </c>
      <c r="N16" s="95"/>
      <c r="O16" s="93"/>
      <c r="P16" s="94" t="e">
        <f>(VLOOKUP(M16,'Ladies WAVA'!$A$6:$AG$102,$B$8,FALSE))/((3600*HOUR(N16))+(60*MINUTE(N16))+((1*SECOND(N16))))</f>
        <v>#N/A</v>
      </c>
      <c r="Q16" s="27"/>
      <c r="W16" s="14"/>
      <c r="Z16" s="14"/>
    </row>
    <row r="17" spans="1:26" ht="16" thickBot="1">
      <c r="A17" s="8">
        <v>7</v>
      </c>
      <c r="B17" s="26"/>
      <c r="C17" s="118" t="e">
        <f>IF(VLOOKUP('Race 7'!B17,'Reference Men'!$C$4:$E$196,3,FALSE)=0," ",VLOOKUP('Race 7'!B17,'Reference Men'!$C$4:$E$196,3,FALSE))</f>
        <v>#N/A</v>
      </c>
      <c r="D17" s="119" t="str">
        <f>IF(ISERROR(INT(((-C17+'Race 7'!$B$6)/365.25))),"",INT(((-C17+'Race 7'!$B$6)/365.25)))</f>
        <v/>
      </c>
      <c r="E17" s="95"/>
      <c r="F17" s="93"/>
      <c r="G17" s="94" t="e">
        <f>(VLOOKUP(D17,'Mens Wava'!$A$5:$AG$101,$B$8,FALSE))/((3600*HOUR(E17))+(60*MINUTE(E17))+((1*SECOND(E17))))</f>
        <v>#N/A</v>
      </c>
      <c r="H17" s="27"/>
      <c r="J17" s="8">
        <v>7</v>
      </c>
      <c r="K17" s="26"/>
      <c r="L17" s="118" t="e">
        <f>IF(VLOOKUP('Race 7'!K17,'Reference Ladies'!$C$3:$E$185,3,FALSE)=0," ",VLOOKUP('Race 7'!K17,'Reference Ladies'!$C$3:$E$185,3,FALSE))</f>
        <v>#N/A</v>
      </c>
      <c r="M17" s="119" t="str">
        <f>IF(ISERROR(INT(((-L17+'Race 7'!$B$6)/365.25))),"",INT(((-L17+'Race 7'!$B$6)/365.25)))</f>
        <v/>
      </c>
      <c r="N17" s="95"/>
      <c r="O17" s="93"/>
      <c r="P17" s="94" t="e">
        <f>(VLOOKUP(M17,'Ladies WAVA'!$A$6:$AG$102,$B$8,FALSE))/((3600*HOUR(N17))+(60*MINUTE(N17))+((1*SECOND(N17))))</f>
        <v>#N/A</v>
      </c>
      <c r="Q17" s="27"/>
      <c r="W17" s="14"/>
      <c r="Z17" s="14"/>
    </row>
    <row r="18" spans="1:26" ht="16" thickBot="1">
      <c r="A18" s="8">
        <v>8</v>
      </c>
      <c r="B18" s="26"/>
      <c r="C18" s="118" t="e">
        <f>IF(VLOOKUP('Race 7'!B18,'Reference Men'!$C$4:$E$196,3,FALSE)=0," ",VLOOKUP('Race 7'!B18,'Reference Men'!$C$4:$E$196,3,FALSE))</f>
        <v>#N/A</v>
      </c>
      <c r="D18" s="119" t="str">
        <f>IF(ISERROR(INT(((-C18+'Race 7'!$B$6)/365.25))),"",INT(((-C18+'Race 7'!$B$6)/365.25)))</f>
        <v/>
      </c>
      <c r="E18" s="95"/>
      <c r="F18" s="93"/>
      <c r="G18" s="94" t="e">
        <f>(VLOOKUP(D18,'Mens Wava'!$A$5:$AG$101,$B$8,FALSE))/((3600*HOUR(E18))+(60*MINUTE(E18))+((1*SECOND(E18))))</f>
        <v>#N/A</v>
      </c>
      <c r="H18" s="27"/>
      <c r="J18" s="8">
        <v>8</v>
      </c>
      <c r="K18" s="26"/>
      <c r="L18" s="118" t="e">
        <f>IF(VLOOKUP('Race 7'!K18,'Reference Ladies'!$C$3:$E$185,3,FALSE)=0," ",VLOOKUP('Race 7'!K18,'Reference Ladies'!$C$3:$E$185,3,FALSE))</f>
        <v>#N/A</v>
      </c>
      <c r="M18" s="119" t="str">
        <f>IF(ISERROR(INT(((-L18+'Race 7'!$B$6)/365.25))),"",INT(((-L18+'Race 7'!$B$6)/365.25)))</f>
        <v/>
      </c>
      <c r="N18" s="95"/>
      <c r="O18" s="93"/>
      <c r="P18" s="94" t="e">
        <f>(VLOOKUP(M18,'Ladies WAVA'!$A$6:$AG$102,$B$8,FALSE))/((3600*HOUR(N18))+(60*MINUTE(N18))+((1*SECOND(N18))))</f>
        <v>#N/A</v>
      </c>
      <c r="Q18" s="27"/>
      <c r="W18" s="14"/>
      <c r="Z18" s="14"/>
    </row>
    <row r="19" spans="1:26" ht="16" thickBot="1">
      <c r="A19" s="8">
        <v>9</v>
      </c>
      <c r="B19" s="26"/>
      <c r="C19" s="118" t="e">
        <f>IF(VLOOKUP('Race 7'!B19,'Reference Men'!$C$4:$E$196,3,FALSE)=0," ",VLOOKUP('Race 7'!B19,'Reference Men'!$C$4:$E$196,3,FALSE))</f>
        <v>#N/A</v>
      </c>
      <c r="D19" s="119" t="str">
        <f>IF(ISERROR(INT(((-C19+'Race 7'!$B$6)/365.25))),"",INT(((-C19+'Race 7'!$B$6)/365.25)))</f>
        <v/>
      </c>
      <c r="E19" s="95"/>
      <c r="F19" s="93"/>
      <c r="G19" s="94" t="e">
        <f>(VLOOKUP(D19,'Mens Wava'!$A$5:$AG$101,$B$8,FALSE))/((3600*HOUR(E19))+(60*MINUTE(E19))+((1*SECOND(E19))))</f>
        <v>#N/A</v>
      </c>
      <c r="H19" s="27"/>
      <c r="J19" s="8">
        <v>9</v>
      </c>
      <c r="K19" s="26"/>
      <c r="L19" s="118" t="e">
        <f>IF(VLOOKUP('Race 7'!K19,'Reference Ladies'!$C$3:$E$185,3,FALSE)=0," ",VLOOKUP('Race 7'!K19,'Reference Ladies'!$C$3:$E$185,3,FALSE))</f>
        <v>#N/A</v>
      </c>
      <c r="M19" s="119" t="str">
        <f>IF(ISERROR(INT(((-L19+'Race 7'!$B$6)/365.25))),"",INT(((-L19+'Race 7'!$B$6)/365.25)))</f>
        <v/>
      </c>
      <c r="N19" s="95"/>
      <c r="O19" s="93"/>
      <c r="P19" s="94" t="e">
        <f>(VLOOKUP(M19,'Ladies WAVA'!$A$6:$AG$102,$B$8,FALSE))/((3600*HOUR(N19))+(60*MINUTE(N19))+((1*SECOND(N19))))</f>
        <v>#N/A</v>
      </c>
      <c r="Q19" s="27"/>
      <c r="W19" s="14"/>
      <c r="Z19" s="14"/>
    </row>
    <row r="20" spans="1:26" ht="16" thickBot="1">
      <c r="A20" s="8">
        <v>10</v>
      </c>
      <c r="B20" s="26"/>
      <c r="C20" s="118" t="e">
        <f>IF(VLOOKUP('Race 7'!B20,'Reference Men'!$C$4:$E$196,3,FALSE)=0," ",VLOOKUP('Race 7'!B20,'Reference Men'!$C$4:$E$196,3,FALSE))</f>
        <v>#N/A</v>
      </c>
      <c r="D20" s="119" t="str">
        <f>IF(ISERROR(INT(((-C20+'Race 7'!$B$6)/365.25))),"",INT(((-C20+'Race 7'!$B$6)/365.25)))</f>
        <v/>
      </c>
      <c r="E20" s="95"/>
      <c r="F20" s="93"/>
      <c r="G20" s="94" t="e">
        <f>(VLOOKUP(D20,'Mens Wava'!$A$5:$AG$101,$B$8,FALSE))/((3600*HOUR(E20))+(60*MINUTE(E20))+((1*SECOND(E20))))</f>
        <v>#N/A</v>
      </c>
      <c r="H20" s="27"/>
      <c r="J20" s="8">
        <v>10</v>
      </c>
      <c r="K20" s="26"/>
      <c r="L20" s="118" t="e">
        <f>IF(VLOOKUP('Race 7'!K20,'Reference Ladies'!$C$3:$E$185,3,FALSE)=0," ",VLOOKUP('Race 7'!K20,'Reference Ladies'!$C$3:$E$185,3,FALSE))</f>
        <v>#N/A</v>
      </c>
      <c r="M20" s="119" t="str">
        <f>IF(ISERROR(INT(((-L20+'Race 7'!$B$6)/365.25))),"",INT(((-L20+'Race 7'!$B$6)/365.25)))</f>
        <v/>
      </c>
      <c r="N20" s="95"/>
      <c r="O20" s="93"/>
      <c r="P20" s="94" t="e">
        <f>(VLOOKUP(M20,'Ladies WAVA'!$A$6:$AG$102,$B$8,FALSE))/((3600*HOUR(N20))+(60*MINUTE(N20))+((1*SECOND(N20))))</f>
        <v>#N/A</v>
      </c>
      <c r="Q20" s="27"/>
      <c r="W20" s="14"/>
      <c r="Z20" s="14"/>
    </row>
    <row r="21" spans="1:26" ht="16" thickBot="1">
      <c r="A21" s="8">
        <v>11</v>
      </c>
      <c r="B21" s="26"/>
      <c r="C21" s="118" t="e">
        <f>IF(VLOOKUP('Race 7'!B21,'Reference Men'!$C$4:$E$196,3,FALSE)=0," ",VLOOKUP('Race 7'!B21,'Reference Men'!$C$4:$E$196,3,FALSE))</f>
        <v>#N/A</v>
      </c>
      <c r="D21" s="119" t="str">
        <f>IF(ISERROR(INT(((-C21+'Race 7'!$B$6)/365.25))),"",INT(((-C21+'Race 7'!$B$6)/365.25)))</f>
        <v/>
      </c>
      <c r="E21" s="95"/>
      <c r="F21" s="93"/>
      <c r="G21" s="94" t="e">
        <f>(VLOOKUP(D21,'Mens Wava'!$A$5:$AG$101,$B$8,FALSE))/((3600*HOUR(E21))+(60*MINUTE(E21))+((1*SECOND(E21))))</f>
        <v>#N/A</v>
      </c>
      <c r="H21" s="27"/>
      <c r="J21" s="8">
        <v>11</v>
      </c>
      <c r="K21" s="26"/>
      <c r="L21" s="118" t="e">
        <f>IF(VLOOKUP('Race 7'!K21,'Reference Ladies'!$C$3:$E$185,3,FALSE)=0," ",VLOOKUP('Race 7'!K21,'Reference Ladies'!$C$3:$E$185,3,FALSE))</f>
        <v>#N/A</v>
      </c>
      <c r="M21" s="119" t="str">
        <f>IF(ISERROR(INT(((-L21+'Race 7'!$B$6)/365.25))),"",INT(((-L21+'Race 7'!$B$6)/365.25)))</f>
        <v/>
      </c>
      <c r="N21" s="95"/>
      <c r="O21" s="93"/>
      <c r="P21" s="94" t="e">
        <f>(VLOOKUP(M21,'Ladies WAVA'!$A$6:$AG$102,$B$8,FALSE))/((3600*HOUR(N21))+(60*MINUTE(N21))+((1*SECOND(N21))))</f>
        <v>#N/A</v>
      </c>
      <c r="Q21" s="27"/>
      <c r="W21" s="14"/>
      <c r="Z21" s="14"/>
    </row>
    <row r="22" spans="1:26" ht="16" thickBot="1">
      <c r="A22" s="8">
        <v>12</v>
      </c>
      <c r="B22" s="26"/>
      <c r="C22" s="118" t="e">
        <f>IF(VLOOKUP('Race 7'!B22,'Reference Men'!$C$4:$E$196,3,FALSE)=0," ",VLOOKUP('Race 7'!B22,'Reference Men'!$C$4:$E$196,3,FALSE))</f>
        <v>#N/A</v>
      </c>
      <c r="D22" s="119" t="str">
        <f>IF(ISERROR(INT(((-C22+'Race 7'!$B$6)/365.25))),"",INT(((-C22+'Race 7'!$B$6)/365.25)))</f>
        <v/>
      </c>
      <c r="E22" s="95"/>
      <c r="F22" s="93"/>
      <c r="G22" s="94" t="e">
        <f>(VLOOKUP(D22,'Mens Wava'!$A$5:$AG$101,$B$8,FALSE))/((3600*HOUR(E22))+(60*MINUTE(E22))+((1*SECOND(E22))))</f>
        <v>#N/A</v>
      </c>
      <c r="H22" s="27"/>
      <c r="J22" s="8">
        <v>12</v>
      </c>
      <c r="K22" s="26"/>
      <c r="L22" s="118" t="e">
        <f>IF(VLOOKUP('Race 7'!K22,'Reference Ladies'!$C$3:$E$185,3,FALSE)=0," ",VLOOKUP('Race 7'!K22,'Reference Ladies'!$C$3:$E$185,3,FALSE))</f>
        <v>#N/A</v>
      </c>
      <c r="M22" s="119" t="str">
        <f>IF(ISERROR(INT(((-L22+'Race 7'!$B$6)/365.25))),"",INT(((-L22+'Race 7'!$B$6)/365.25)))</f>
        <v/>
      </c>
      <c r="N22" s="95"/>
      <c r="O22" s="93"/>
      <c r="P22" s="94" t="e">
        <f>(VLOOKUP(M22,'Ladies WAVA'!$A$6:$AG$102,$B$8,FALSE))/((3600*HOUR(N22))+(60*MINUTE(N22))+((1*SECOND(N22))))</f>
        <v>#N/A</v>
      </c>
      <c r="Q22" s="27"/>
      <c r="W22" s="14"/>
      <c r="Z22" s="14"/>
    </row>
    <row r="23" spans="1:26" ht="16" thickBot="1">
      <c r="A23" s="8">
        <v>13</v>
      </c>
      <c r="B23" s="26"/>
      <c r="C23" s="118" t="e">
        <f>IF(VLOOKUP('Race 7'!B23,'Reference Men'!$C$4:$E$196,3,FALSE)=0," ",VLOOKUP('Race 7'!B23,'Reference Men'!$C$4:$E$196,3,FALSE))</f>
        <v>#N/A</v>
      </c>
      <c r="D23" s="119" t="str">
        <f>IF(ISERROR(INT(((-C23+'Race 7'!$B$6)/365.25))),"",INT(((-C23+'Race 7'!$B$6)/365.25)))</f>
        <v/>
      </c>
      <c r="E23" s="95"/>
      <c r="F23" s="93"/>
      <c r="G23" s="94" t="e">
        <f>(VLOOKUP(D23,'Mens Wava'!$A$5:$AG$101,$B$8,FALSE))/((3600*HOUR(E23))+(60*MINUTE(E23))+((1*SECOND(E23))))</f>
        <v>#N/A</v>
      </c>
      <c r="H23" s="27"/>
      <c r="J23" s="8">
        <v>13</v>
      </c>
      <c r="K23" s="26"/>
      <c r="L23" s="118" t="e">
        <f>IF(VLOOKUP('Race 7'!K23,'Reference Ladies'!$C$3:$E$185,3,FALSE)=0," ",VLOOKUP('Race 7'!K23,'Reference Ladies'!$C$3:$E$185,3,FALSE))</f>
        <v>#N/A</v>
      </c>
      <c r="M23" s="119" t="str">
        <f>IF(ISERROR(INT(((-L23+'Race 7'!$B$6)/365.25))),"",INT(((-L23+'Race 7'!$B$6)/365.25)))</f>
        <v/>
      </c>
      <c r="N23" s="130"/>
      <c r="O23" s="93"/>
      <c r="P23" s="94" t="e">
        <f>(VLOOKUP(M23,'Ladies WAVA'!$A$6:$AG$102,$B$8,FALSE))/((3600*HOUR(N23))+(60*MINUTE(N23))+((1*SECOND(N23))))</f>
        <v>#N/A</v>
      </c>
      <c r="Q23" s="27"/>
      <c r="W23" s="14"/>
      <c r="Z23" s="14"/>
    </row>
    <row r="24" spans="1:26" ht="16" thickBot="1">
      <c r="A24" s="8">
        <v>14</v>
      </c>
      <c r="B24" s="26"/>
      <c r="C24" s="118" t="e">
        <f>IF(VLOOKUP('Race 7'!B24,'Reference Men'!$C$4:$E$196,3,FALSE)=0," ",VLOOKUP('Race 7'!B24,'Reference Men'!$C$4:$E$196,3,FALSE))</f>
        <v>#N/A</v>
      </c>
      <c r="D24" s="119" t="str">
        <f>IF(ISERROR(INT(((-C24+'Race 7'!$B$6)/365.25))),"",INT(((-C24+'Race 7'!$B$6)/365.25)))</f>
        <v/>
      </c>
      <c r="E24" s="95"/>
      <c r="F24" s="93"/>
      <c r="G24" s="94" t="e">
        <f>(VLOOKUP(D24,'Mens Wava'!$A$5:$AG$101,$B$8,FALSE))/((3600*HOUR(E24))+(60*MINUTE(E24))+((1*SECOND(E24))))</f>
        <v>#N/A</v>
      </c>
      <c r="H24" s="27"/>
      <c r="J24" s="8">
        <v>14</v>
      </c>
      <c r="K24" s="26"/>
      <c r="L24" s="118" t="e">
        <f>IF(VLOOKUP('Race 7'!K24,'Reference Ladies'!$C$3:$E$185,3,FALSE)=0," ",VLOOKUP('Race 7'!K24,'Reference Ladies'!$C$3:$E$185,3,FALSE))</f>
        <v>#N/A</v>
      </c>
      <c r="M24" s="119" t="str">
        <f>IF(ISERROR(INT(((-L24+'Race 7'!$B$6)/365.25))),"",INT(((-L24+'Race 7'!$B$6)/365.25)))</f>
        <v/>
      </c>
      <c r="N24" s="95"/>
      <c r="O24" s="93"/>
      <c r="P24" s="94" t="e">
        <f>(VLOOKUP(M24,'Ladies WAVA'!$A$6:$AG$102,$B$8,FALSE))/((3600*HOUR(N24))+(60*MINUTE(N24))+((1*SECOND(N24))))</f>
        <v>#N/A</v>
      </c>
      <c r="Q24" s="27"/>
      <c r="W24" s="14"/>
      <c r="Z24" s="14"/>
    </row>
    <row r="25" spans="1:26" ht="16" thickBot="1">
      <c r="A25" s="8">
        <v>15</v>
      </c>
      <c r="B25" s="26"/>
      <c r="C25" s="118" t="e">
        <f>IF(VLOOKUP('Race 7'!B25,'Reference Men'!$C$4:$E$196,3,FALSE)=0," ",VLOOKUP('Race 7'!B25,'Reference Men'!$C$4:$E$196,3,FALSE))</f>
        <v>#N/A</v>
      </c>
      <c r="D25" s="119" t="str">
        <f>IF(ISERROR(INT(((-C25+'Race 7'!$B$6)/365.25))),"",INT(((-C25+'Race 7'!$B$6)/365.25)))</f>
        <v/>
      </c>
      <c r="E25" s="95"/>
      <c r="F25" s="93"/>
      <c r="G25" s="94" t="e">
        <f>(VLOOKUP(D25,'Mens Wava'!$A$5:$AG$101,$B$8,FALSE))/((3600*HOUR(E25))+(60*MINUTE(E25))+((1*SECOND(E25))))</f>
        <v>#N/A</v>
      </c>
      <c r="H25" s="27"/>
      <c r="J25" s="8">
        <v>15</v>
      </c>
      <c r="K25" s="26"/>
      <c r="L25" s="118" t="e">
        <f>IF(VLOOKUP('Race 7'!K25,'Reference Ladies'!$C$3:$E$185,3,FALSE)=0," ",VLOOKUP('Race 7'!K25,'Reference Ladies'!$C$3:$E$185,3,FALSE))</f>
        <v>#N/A</v>
      </c>
      <c r="M25" s="119" t="str">
        <f>IF(ISERROR(INT(((-L25+'Race 7'!$B$6)/365.25))),"",INT(((-L25+'Race 7'!$B$6)/365.25)))</f>
        <v/>
      </c>
      <c r="N25" s="95"/>
      <c r="O25" s="93"/>
      <c r="P25" s="94" t="e">
        <f>(VLOOKUP(M25,'Ladies WAVA'!$A$6:$AG$102,$B$8,FALSE))/((3600*HOUR(N25))+(60*MINUTE(N25))+((1*SECOND(N25))))</f>
        <v>#N/A</v>
      </c>
      <c r="Q25" s="27"/>
      <c r="W25" s="14"/>
      <c r="Z25" s="14"/>
    </row>
    <row r="26" spans="1:26" ht="16" thickBot="1">
      <c r="A26" s="8">
        <v>16</v>
      </c>
      <c r="B26" s="26"/>
      <c r="C26" s="118" t="e">
        <f>IF(VLOOKUP('Race 7'!B26,'Reference Men'!$C$4:$E$196,3,FALSE)=0," ",VLOOKUP('Race 7'!B26,'Reference Men'!$C$4:$E$196,3,FALSE))</f>
        <v>#N/A</v>
      </c>
      <c r="D26" s="119" t="str">
        <f>IF(ISERROR(INT(((-C26+'Race 7'!$B$6)/365.25))),"",INT(((-C26+'Race 7'!$B$6)/365.25)))</f>
        <v/>
      </c>
      <c r="E26" s="95"/>
      <c r="F26" s="93"/>
      <c r="G26" s="94" t="e">
        <f>(VLOOKUP(D26,'Mens Wava'!$A$5:$AG$101,$B$8,FALSE))/((3600*HOUR(E26))+(60*MINUTE(E26))+((1*SECOND(E26))))</f>
        <v>#N/A</v>
      </c>
      <c r="H26" s="27"/>
      <c r="J26" s="8">
        <v>16</v>
      </c>
      <c r="K26" s="26"/>
      <c r="L26" s="118" t="e">
        <f>IF(VLOOKUP('Race 7'!K26,'Reference Ladies'!$C$3:$E$185,3,FALSE)=0," ",VLOOKUP('Race 7'!K26,'Reference Ladies'!$C$3:$E$185,3,FALSE))</f>
        <v>#N/A</v>
      </c>
      <c r="M26" s="119" t="str">
        <f>IF(ISERROR(INT(((-L26+'Race 7'!$B$6)/365.25))),"",INT(((-L26+'Race 7'!$B$6)/365.25)))</f>
        <v/>
      </c>
      <c r="N26" s="95"/>
      <c r="O26" s="93"/>
      <c r="P26" s="94" t="e">
        <f>(VLOOKUP(M26,'Ladies WAVA'!$A$6:$AG$102,$B$8,FALSE))/((3600*HOUR(N26))+(60*MINUTE(N26))+((1*SECOND(N26))))</f>
        <v>#N/A</v>
      </c>
      <c r="Q26" s="27"/>
      <c r="W26" s="14"/>
      <c r="Z26" s="14"/>
    </row>
    <row r="27" spans="1:26" ht="16" thickBot="1">
      <c r="A27" s="8">
        <v>17</v>
      </c>
      <c r="B27" s="26"/>
      <c r="C27" s="118" t="e">
        <f>IF(VLOOKUP('Race 7'!B27,'Reference Men'!$C$4:$E$196,3,FALSE)=0," ",VLOOKUP('Race 7'!B27,'Reference Men'!$C$4:$E$196,3,FALSE))</f>
        <v>#N/A</v>
      </c>
      <c r="D27" s="119" t="str">
        <f>IF(ISERROR(INT(((-C27+'Race 7'!$B$6)/365.25))),"",INT(((-C27+'Race 7'!$B$6)/365.25)))</f>
        <v/>
      </c>
      <c r="E27" s="95"/>
      <c r="F27" s="93"/>
      <c r="G27" s="94" t="e">
        <f>(VLOOKUP(D27,'Mens Wava'!$A$5:$AG$101,$B$8,FALSE))/((3600*HOUR(E27))+(60*MINUTE(E27))+((1*SECOND(E27))))</f>
        <v>#N/A</v>
      </c>
      <c r="H27" s="27"/>
      <c r="J27" s="8">
        <v>17</v>
      </c>
      <c r="K27" s="26"/>
      <c r="L27" s="118" t="e">
        <f>IF(VLOOKUP('Race 7'!K27,'Reference Ladies'!$C$3:$E$185,3,FALSE)=0," ",VLOOKUP('Race 7'!K27,'Reference Ladies'!$C$3:$E$185,3,FALSE))</f>
        <v>#N/A</v>
      </c>
      <c r="M27" s="119" t="str">
        <f>IF(ISERROR(INT(((-L27+'Race 7'!$B$6)/365.25))),"",INT(((-L27+'Race 7'!$B$6)/365.25)))</f>
        <v/>
      </c>
      <c r="N27" s="95"/>
      <c r="O27" s="93"/>
      <c r="P27" s="94" t="e">
        <f>(VLOOKUP(M27,'Ladies WAVA'!$A$6:$AG$102,$B$8,FALSE))/((3600*HOUR(N27))+(60*MINUTE(N27))+((1*SECOND(N27))))</f>
        <v>#N/A</v>
      </c>
      <c r="Q27" s="27"/>
      <c r="W27" s="14"/>
      <c r="Z27" s="14"/>
    </row>
    <row r="28" spans="1:26" ht="16" thickBot="1">
      <c r="A28" s="8">
        <v>18</v>
      </c>
      <c r="B28" s="26"/>
      <c r="C28" s="118" t="e">
        <f>IF(VLOOKUP('Race 7'!B28,'Reference Men'!$C$4:$E$196,3,FALSE)=0," ",VLOOKUP('Race 7'!B28,'Reference Men'!$C$4:$E$196,3,FALSE))</f>
        <v>#N/A</v>
      </c>
      <c r="D28" s="119" t="str">
        <f>IF(ISERROR(INT(((-C28+'Race 7'!$B$6)/365.25))),"",INT(((-C28+'Race 7'!$B$6)/365.25)))</f>
        <v/>
      </c>
      <c r="E28" s="95"/>
      <c r="F28" s="93"/>
      <c r="G28" s="94" t="e">
        <f>(VLOOKUP(D28,'Mens Wava'!$A$5:$AG$101,$B$8,FALSE))/((3600*HOUR(E28))+(60*MINUTE(E28))+((1*SECOND(E28))))</f>
        <v>#N/A</v>
      </c>
      <c r="H28" s="27"/>
      <c r="J28" s="8">
        <v>18</v>
      </c>
      <c r="K28" s="26"/>
      <c r="L28" s="118" t="e">
        <f>IF(VLOOKUP('Race 7'!K28,'Reference Ladies'!$C$3:$E$185,3,FALSE)=0," ",VLOOKUP('Race 7'!K28,'Reference Ladies'!$C$3:$E$185,3,FALSE))</f>
        <v>#N/A</v>
      </c>
      <c r="M28" s="119" t="str">
        <f>IF(ISERROR(INT(((-L28+'Race 7'!$B$6)/365.25))),"",INT(((-L28+'Race 7'!$B$6)/365.25)))</f>
        <v/>
      </c>
      <c r="N28" s="95"/>
      <c r="O28" s="93"/>
      <c r="P28" s="94" t="e">
        <f>(VLOOKUP(M28,'Ladies WAVA'!$A$6:$AG$102,$B$8,FALSE))/((3600*HOUR(N28))+(60*MINUTE(N28))+((1*SECOND(N28))))</f>
        <v>#N/A</v>
      </c>
      <c r="Q28" s="27"/>
      <c r="W28" s="14"/>
      <c r="Z28" s="14"/>
    </row>
    <row r="29" spans="1:26" ht="16" thickBot="1">
      <c r="A29" s="8">
        <v>19</v>
      </c>
      <c r="B29" s="26"/>
      <c r="C29" s="118" t="e">
        <f>IF(VLOOKUP('Race 7'!B29,'Reference Men'!$C$4:$E$196,3,FALSE)=0," ",VLOOKUP('Race 7'!B29,'Reference Men'!$C$4:$E$196,3,FALSE))</f>
        <v>#N/A</v>
      </c>
      <c r="D29" s="119" t="str">
        <f>IF(ISERROR(INT(((-C29+'Race 7'!$B$6)/365.25))),"",INT(((-C29+'Race 7'!$B$6)/365.25)))</f>
        <v/>
      </c>
      <c r="E29" s="95"/>
      <c r="F29" s="93"/>
      <c r="G29" s="94" t="e">
        <f>(VLOOKUP(D29,'Mens Wava'!$A$5:$AG$101,$B$8,FALSE))/((3600*HOUR(E29))+(60*MINUTE(E29))+((1*SECOND(E29))))</f>
        <v>#N/A</v>
      </c>
      <c r="H29" s="27"/>
      <c r="J29" s="8">
        <v>19</v>
      </c>
      <c r="K29" s="26"/>
      <c r="L29" s="118" t="e">
        <f>IF(VLOOKUP('Race 7'!K29,'Reference Ladies'!$C$3:$E$185,3,FALSE)=0," ",VLOOKUP('Race 7'!K29,'Reference Ladies'!$C$3:$E$185,3,FALSE))</f>
        <v>#N/A</v>
      </c>
      <c r="M29" s="119" t="str">
        <f>IF(ISERROR(INT(((-L29+'Race 7'!$B$6)/365.25))),"",INT(((-L29+'Race 7'!$B$6)/365.25)))</f>
        <v/>
      </c>
      <c r="N29" s="95"/>
      <c r="O29" s="93"/>
      <c r="P29" s="94" t="e">
        <f>(VLOOKUP(M29,'Ladies WAVA'!$A$6:$AG$102,$B$8,FALSE))/((3600*HOUR(N29))+(60*MINUTE(N29))+((1*SECOND(N29))))</f>
        <v>#N/A</v>
      </c>
      <c r="Q29" s="27"/>
      <c r="W29" s="14"/>
      <c r="Z29" s="14"/>
    </row>
    <row r="30" spans="1:26" ht="16" thickBot="1">
      <c r="A30" s="8">
        <v>20</v>
      </c>
      <c r="B30" s="26"/>
      <c r="C30" s="118" t="e">
        <f>IF(VLOOKUP('Race 7'!B30,'Reference Men'!$C$4:$E$196,3,FALSE)=0," ",VLOOKUP('Race 7'!B30,'Reference Men'!$C$4:$E$196,3,FALSE))</f>
        <v>#N/A</v>
      </c>
      <c r="D30" s="119" t="str">
        <f>IF(ISERROR(INT(((-C30+'Race 7'!$B$6)/365.25))),"",INT(((-C30+'Race 7'!$B$6)/365.25)))</f>
        <v/>
      </c>
      <c r="E30" s="95"/>
      <c r="F30" s="93"/>
      <c r="G30" s="94" t="e">
        <f>(VLOOKUP(D30,'Mens Wava'!$A$5:$AG$101,$B$8,FALSE))/((3600*HOUR(E30))+(60*MINUTE(E30))+((1*SECOND(E30))))</f>
        <v>#N/A</v>
      </c>
      <c r="H30" s="27"/>
      <c r="J30" s="8">
        <v>20</v>
      </c>
      <c r="K30" s="26"/>
      <c r="L30" s="118" t="e">
        <f>IF(VLOOKUP('Race 7'!K30,'Reference Ladies'!$C$3:$E$185,3,FALSE)=0," ",VLOOKUP('Race 7'!K30,'Reference Ladies'!$C$3:$E$185,3,FALSE))</f>
        <v>#N/A</v>
      </c>
      <c r="M30" s="119" t="str">
        <f>IF(ISERROR(INT(((-L30+'Race 7'!$B$6)/365.25))),"",INT(((-L30+'Race 7'!$B$6)/365.25)))</f>
        <v/>
      </c>
      <c r="N30" s="95"/>
      <c r="O30" s="93"/>
      <c r="P30" s="94" t="e">
        <f>(VLOOKUP(M30,'Ladies WAVA'!$A$6:$AG$102,$B$8,FALSE))/((3600*HOUR(N30))+(60*MINUTE(N30))+((1*SECOND(N30))))</f>
        <v>#N/A</v>
      </c>
      <c r="Q30" s="27"/>
      <c r="W30" s="14"/>
      <c r="Z30" s="14"/>
    </row>
    <row r="31" spans="1:26" ht="16" thickBot="1">
      <c r="A31" s="8">
        <v>21</v>
      </c>
      <c r="B31" s="85"/>
      <c r="C31" s="118" t="e">
        <f>IF(VLOOKUP('Race 7'!B31,'Reference Men'!$C$4:$E$196,3,FALSE)=0," ",VLOOKUP('Race 7'!B31,'Reference Men'!$C$4:$E$196,3,FALSE))</f>
        <v>#N/A</v>
      </c>
      <c r="D31" s="119" t="str">
        <f>IF(ISERROR(INT(((-C31+'Race 7'!$B$6)/365.25))),"",INT(((-C31+'Race 7'!$B$6)/365.25)))</f>
        <v/>
      </c>
      <c r="E31" s="86"/>
      <c r="F31" s="87"/>
      <c r="G31" s="94" t="e">
        <f>(VLOOKUP(D31,'Mens Wava'!$A$5:$AG$101,$B$8,FALSE))/((3600*HOUR(E31))+(60*MINUTE(E31))+((1*SECOND(E31))))</f>
        <v>#N/A</v>
      </c>
      <c r="H31" s="89"/>
      <c r="J31" s="8">
        <v>21</v>
      </c>
      <c r="K31" s="85"/>
      <c r="L31" s="118" t="e">
        <f>IF(VLOOKUP('Race 7'!K31,'Reference Ladies'!$C$3:$E$185,3,FALSE)=0," ",VLOOKUP('Race 7'!K31,'Reference Ladies'!$C$3:$E$185,3,FALSE))</f>
        <v>#N/A</v>
      </c>
      <c r="M31" s="119" t="str">
        <f>IF(ISERROR(INT(((-L31+'Race 7'!$B$6)/365.25))),"",INT(((-L31+'Race 7'!$B$6)/365.25)))</f>
        <v/>
      </c>
      <c r="N31" s="86"/>
      <c r="O31" s="87"/>
      <c r="P31" s="94" t="e">
        <f>(VLOOKUP(M31,'Ladies WAVA'!$A$6:$AG$102,$B$8,FALSE))/((3600*HOUR(N31))+(60*MINUTE(N31))+((1*SECOND(N31))))</f>
        <v>#N/A</v>
      </c>
      <c r="Q31" s="89"/>
    </row>
    <row r="32" spans="1:26" s="8" customFormat="1">
      <c r="F32" s="96">
        <f>SUM(F11:F31)</f>
        <v>0</v>
      </c>
      <c r="H32" s="96">
        <f>SUM(H11:H31)</f>
        <v>0</v>
      </c>
      <c r="O32" s="96">
        <f>SUM(O11:O31)</f>
        <v>0</v>
      </c>
      <c r="Q32" s="96">
        <f>SUM(Q11:Q31)</f>
        <v>0</v>
      </c>
    </row>
    <row r="33" spans="1:26">
      <c r="A33"/>
      <c r="W33" s="14"/>
      <c r="Z33" s="14"/>
    </row>
    <row r="34" spans="1:26">
      <c r="A34"/>
      <c r="W34" s="14"/>
      <c r="Z34" s="14"/>
    </row>
    <row r="35" spans="1:26">
      <c r="A35"/>
      <c r="W35" s="14"/>
      <c r="Z35" s="14"/>
    </row>
    <row r="36" spans="1:26">
      <c r="A36"/>
      <c r="W36" s="14"/>
      <c r="Z36" s="14"/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/>
      <c r="Z65" s="14"/>
    </row>
    <row r="66" spans="1:26">
      <c r="A66"/>
      <c r="W66" s="14" t="str">
        <f>+'Reference Men'!$C166</f>
        <v xml:space="preserve"> </v>
      </c>
      <c r="Z66" s="14"/>
    </row>
    <row r="67" spans="1:26">
      <c r="A67"/>
      <c r="W67" s="14" t="str">
        <f>+'Reference Men'!$C167</f>
        <v xml:space="preserve"> </v>
      </c>
      <c r="Z67" s="14"/>
    </row>
    <row r="68" spans="1:26">
      <c r="A68"/>
      <c r="W68" s="14" t="str">
        <f>+'Reference Men'!$C168</f>
        <v xml:space="preserve"> </v>
      </c>
      <c r="Z68" s="14"/>
    </row>
    <row r="69" spans="1:26">
      <c r="A69"/>
      <c r="W69" s="14" t="str">
        <f>+'Reference Men'!$C169</f>
        <v xml:space="preserve"> </v>
      </c>
      <c r="Z69" s="14"/>
    </row>
    <row r="70" spans="1:26">
      <c r="A70"/>
      <c r="W70" s="14" t="str">
        <f>+'Reference Men'!$C170</f>
        <v xml:space="preserve"> </v>
      </c>
      <c r="Z70" s="14"/>
    </row>
    <row r="71" spans="1:26">
      <c r="A71"/>
      <c r="W71" s="14" t="str">
        <f>+'Reference Men'!$C171</f>
        <v xml:space="preserve"> </v>
      </c>
      <c r="Z71" s="14"/>
    </row>
    <row r="72" spans="1:26">
      <c r="A72"/>
      <c r="W72" s="14" t="str">
        <f>+'Reference Men'!$C172</f>
        <v xml:space="preserve"> </v>
      </c>
      <c r="Z72" s="14"/>
    </row>
    <row r="73" spans="1:26">
      <c r="A73"/>
      <c r="W73" s="14" t="str">
        <f>+'Reference Men'!$C173</f>
        <v xml:space="preserve"> </v>
      </c>
      <c r="Z73" s="14"/>
    </row>
    <row r="74" spans="1:26">
      <c r="A74"/>
      <c r="W74" s="14" t="str">
        <f>+'Reference Men'!$C174</f>
        <v xml:space="preserve"> </v>
      </c>
      <c r="Z74" s="14"/>
    </row>
    <row r="75" spans="1:26">
      <c r="A75"/>
      <c r="W75" s="14" t="str">
        <f>+'Reference Men'!$C175</f>
        <v xml:space="preserve"> </v>
      </c>
      <c r="Z75" s="14"/>
    </row>
    <row r="76" spans="1:26">
      <c r="A76"/>
      <c r="W76" s="14" t="str">
        <f>+'Reference Men'!$C176</f>
        <v xml:space="preserve"> </v>
      </c>
      <c r="Z76" s="14"/>
    </row>
    <row r="77" spans="1:26">
      <c r="A77"/>
      <c r="W77" s="14" t="str">
        <f>+'Reference Men'!$C177</f>
        <v xml:space="preserve"> </v>
      </c>
      <c r="Z77" s="14"/>
    </row>
    <row r="78" spans="1:26">
      <c r="A78"/>
      <c r="W78" s="14" t="str">
        <f>+'Reference Men'!$C178</f>
        <v xml:space="preserve"> </v>
      </c>
      <c r="Z78" s="14"/>
    </row>
    <row r="79" spans="1:26">
      <c r="A79"/>
      <c r="W79" s="14" t="str">
        <f>+'Reference Men'!$C179</f>
        <v xml:space="preserve"> </v>
      </c>
      <c r="Z79" s="14"/>
    </row>
    <row r="80" spans="1:26">
      <c r="A80"/>
      <c r="W80" s="14" t="str">
        <f>+'Reference Men'!$C180</f>
        <v xml:space="preserve"> </v>
      </c>
      <c r="Z80" s="14"/>
    </row>
    <row r="81" spans="1:26">
      <c r="A81"/>
      <c r="W81" s="14" t="str">
        <f>+'Reference Men'!$C181</f>
        <v xml:space="preserve"> </v>
      </c>
      <c r="Z81" s="14"/>
    </row>
    <row r="82" spans="1:26">
      <c r="A82"/>
      <c r="W82" s="14" t="str">
        <f>+'Reference Men'!$C182</f>
        <v xml:space="preserve"> </v>
      </c>
      <c r="Z82" s="14"/>
    </row>
    <row r="83" spans="1:26">
      <c r="A83"/>
      <c r="W83" s="14" t="str">
        <f>+'Reference Men'!$C183</f>
        <v xml:space="preserve"> </v>
      </c>
      <c r="Z83" s="14"/>
    </row>
    <row r="84" spans="1:26">
      <c r="A84"/>
      <c r="W84" s="14" t="str">
        <f>+'Reference Men'!$C184</f>
        <v xml:space="preserve"> </v>
      </c>
      <c r="Z84" s="14"/>
    </row>
    <row r="85" spans="1:26">
      <c r="A85"/>
      <c r="W85" s="14" t="str">
        <f>+'Reference Men'!$C185</f>
        <v xml:space="preserve"> </v>
      </c>
      <c r="Z85" s="14"/>
    </row>
    <row r="86" spans="1:26">
      <c r="A86"/>
      <c r="W86" s="14" t="str">
        <f>+'Reference Men'!$C186</f>
        <v xml:space="preserve"> </v>
      </c>
      <c r="Z86" s="14"/>
    </row>
    <row r="87" spans="1:26">
      <c r="A87"/>
      <c r="W87" s="14" t="str">
        <f>+'Reference Men'!$C187</f>
        <v xml:space="preserve"> </v>
      </c>
      <c r="Z87" s="14"/>
    </row>
    <row r="88" spans="1:26">
      <c r="A88"/>
      <c r="W88" s="14" t="str">
        <f>+'Reference Men'!$C188</f>
        <v xml:space="preserve"> </v>
      </c>
      <c r="Z88" s="14"/>
    </row>
    <row r="89" spans="1:26">
      <c r="A89"/>
      <c r="W89" s="14" t="str">
        <f>+'Reference Men'!$C189</f>
        <v xml:space="preserve"> </v>
      </c>
      <c r="Z89" s="14"/>
    </row>
    <row r="90" spans="1:26">
      <c r="A90"/>
      <c r="W90" s="14" t="str">
        <f>+'Reference Men'!$C190</f>
        <v xml:space="preserve"> </v>
      </c>
      <c r="Z90" s="14"/>
    </row>
    <row r="91" spans="1:26">
      <c r="A91"/>
      <c r="W91" s="14" t="str">
        <f>+'Reference Men'!$C191</f>
        <v xml:space="preserve"> </v>
      </c>
      <c r="Z91" s="14"/>
    </row>
    <row r="92" spans="1:26">
      <c r="A92"/>
      <c r="W92" s="14" t="str">
        <f>+'Reference Men'!$C192</f>
        <v xml:space="preserve"> </v>
      </c>
      <c r="Z92" s="14"/>
    </row>
    <row r="93" spans="1:26">
      <c r="A93"/>
      <c r="W93" s="14" t="str">
        <f>+'Reference Men'!$C193</f>
        <v xml:space="preserve"> </v>
      </c>
      <c r="Z93" s="14"/>
    </row>
    <row r="94" spans="1:26">
      <c r="A94"/>
      <c r="W94" s="14" t="str">
        <f>+'Reference Men'!$C194</f>
        <v xml:space="preserve"> </v>
      </c>
      <c r="Z94" s="14"/>
    </row>
    <row r="95" spans="1:26">
      <c r="A95"/>
      <c r="W95" s="14" t="str">
        <f>+'Reference Men'!$C195</f>
        <v xml:space="preserve"> </v>
      </c>
      <c r="Z95" s="14"/>
    </row>
    <row r="96" spans="1:26">
      <c r="A96"/>
      <c r="W96" s="14" t="str">
        <f>+'Reference Men'!$C196</f>
        <v xml:space="preserve"> </v>
      </c>
      <c r="Z96" s="14"/>
    </row>
    <row r="97" spans="1:26">
      <c r="A97"/>
      <c r="W97" s="14" t="str">
        <f>+'Reference Men'!$C197</f>
        <v xml:space="preserve"> </v>
      </c>
      <c r="Z97" s="14"/>
    </row>
    <row r="98" spans="1:26">
      <c r="A98"/>
      <c r="W98" s="14" t="str">
        <f>+'Reference Men'!$C198</f>
        <v xml:space="preserve"> </v>
      </c>
      <c r="Z98" s="14"/>
    </row>
    <row r="99" spans="1:26">
      <c r="A99"/>
      <c r="W99" s="14" t="str">
        <f>+'Reference Men'!$C199</f>
        <v xml:space="preserve"> </v>
      </c>
      <c r="Z99" s="14"/>
    </row>
    <row r="100" spans="1:26">
      <c r="A100"/>
      <c r="W100" s="14" t="str">
        <f>+'Reference Men'!$C200</f>
        <v xml:space="preserve"> </v>
      </c>
      <c r="Z100" s="14"/>
    </row>
    <row r="101" spans="1:26">
      <c r="A101"/>
      <c r="W101" s="14" t="str">
        <f>+'Reference Men'!$C201</f>
        <v xml:space="preserve"> </v>
      </c>
      <c r="Z101" s="14"/>
    </row>
    <row r="102" spans="1:26">
      <c r="A102"/>
      <c r="W102" s="14" t="str">
        <f>+'Reference Men'!$C202</f>
        <v xml:space="preserve"> </v>
      </c>
      <c r="Z102" s="14"/>
    </row>
    <row r="103" spans="1:26">
      <c r="A103"/>
      <c r="W103" s="14" t="str">
        <f>+'Reference Men'!$C203</f>
        <v xml:space="preserve"> </v>
      </c>
      <c r="Z103" s="14"/>
    </row>
    <row r="104" spans="1:26">
      <c r="A104"/>
      <c r="W104" s="14" t="str">
        <f>+'Reference Men'!$C204</f>
        <v xml:space="preserve"> </v>
      </c>
      <c r="Z104" s="14"/>
    </row>
    <row r="105" spans="1:26">
      <c r="A105"/>
      <c r="W105" s="14" t="str">
        <f>+'Reference Men'!$C205</f>
        <v xml:space="preserve"> </v>
      </c>
      <c r="Z105" s="14"/>
    </row>
    <row r="106" spans="1:26">
      <c r="A106"/>
      <c r="W106" s="14" t="str">
        <f>+'Reference Men'!$C206</f>
        <v xml:space="preserve"> </v>
      </c>
      <c r="Z106" s="14"/>
    </row>
    <row r="107" spans="1:26">
      <c r="A107"/>
      <c r="W107" s="14" t="str">
        <f>+'Reference Men'!$C207</f>
        <v xml:space="preserve"> </v>
      </c>
      <c r="Z107" s="14"/>
    </row>
    <row r="108" spans="1:26">
      <c r="A108"/>
      <c r="W108" s="14" t="str">
        <f>+'Reference Men'!$C208</f>
        <v xml:space="preserve"> </v>
      </c>
      <c r="Z108" s="14" t="str">
        <f>+'Reference Men'!$C202</f>
        <v xml:space="preserve"> </v>
      </c>
    </row>
    <row r="109" spans="1:26">
      <c r="A109"/>
      <c r="W109" s="14" t="str">
        <f>+'Reference Men'!$C209</f>
        <v xml:space="preserve"> </v>
      </c>
      <c r="Z109" s="14" t="str">
        <f>+'Reference Men'!$C203</f>
        <v xml:space="preserve"> </v>
      </c>
    </row>
    <row r="110" spans="1:26">
      <c r="A110"/>
      <c r="W110" s="14" t="str">
        <f>+'Reference Men'!$C210</f>
        <v xml:space="preserve"> </v>
      </c>
      <c r="Z110" s="14" t="str">
        <f>+'Reference Men'!$C204</f>
        <v xml:space="preserve"> </v>
      </c>
    </row>
    <row r="111" spans="1:26">
      <c r="A111"/>
      <c r="W111" s="14" t="str">
        <f>+'Reference Men'!$C211</f>
        <v xml:space="preserve"> </v>
      </c>
      <c r="Z111" s="14" t="str">
        <f>+'Reference Men'!$C205</f>
        <v xml:space="preserve"> </v>
      </c>
    </row>
    <row r="112" spans="1:26">
      <c r="A112"/>
      <c r="W112" s="14" t="str">
        <f>+'Reference Men'!$C212</f>
        <v xml:space="preserve"> </v>
      </c>
      <c r="Z112" s="14" t="str">
        <f>+'Reference Men'!$C206</f>
        <v xml:space="preserve"> </v>
      </c>
    </row>
    <row r="113" spans="1:26">
      <c r="A113"/>
      <c r="W113" s="14" t="str">
        <f>+'Reference Men'!$C213</f>
        <v xml:space="preserve"> </v>
      </c>
      <c r="Z113" s="14" t="str">
        <f>+'Reference Men'!$C207</f>
        <v xml:space="preserve"> </v>
      </c>
    </row>
    <row r="114" spans="1:26">
      <c r="A114"/>
      <c r="W114" s="14" t="str">
        <f>+'Reference Men'!$C214</f>
        <v xml:space="preserve"> </v>
      </c>
      <c r="Z114" s="14" t="str">
        <f>+'Reference Men'!$C208</f>
        <v xml:space="preserve"> </v>
      </c>
    </row>
    <row r="115" spans="1:26">
      <c r="A115"/>
      <c r="W115" s="14" t="str">
        <f>+'Reference Men'!$C215</f>
        <v xml:space="preserve"> </v>
      </c>
      <c r="Z115" s="14" t="str">
        <f>+'Reference Men'!$C209</f>
        <v xml:space="preserve"> </v>
      </c>
    </row>
    <row r="116" spans="1:26">
      <c r="A116"/>
      <c r="W116" s="14" t="str">
        <f>+'Reference Men'!$C216</f>
        <v xml:space="preserve"> </v>
      </c>
      <c r="Z116" s="14" t="str">
        <f>+'Reference Men'!$C210</f>
        <v xml:space="preserve"> </v>
      </c>
    </row>
    <row r="117" spans="1:26">
      <c r="A117"/>
      <c r="W117" s="14" t="str">
        <f>+'Reference Men'!$C217</f>
        <v xml:space="preserve"> </v>
      </c>
      <c r="Z117" s="14" t="str">
        <f>+'Reference Men'!$C211</f>
        <v xml:space="preserve"> </v>
      </c>
    </row>
    <row r="118" spans="1:26">
      <c r="A118"/>
      <c r="W118" s="14" t="str">
        <f>+'Reference Men'!$C218</f>
        <v xml:space="preserve"> </v>
      </c>
      <c r="Z118" s="14" t="str">
        <f>+'Reference Men'!$C212</f>
        <v xml:space="preserve"> </v>
      </c>
    </row>
    <row r="119" spans="1:26">
      <c r="A119"/>
      <c r="W119" s="14" t="str">
        <f>+'Reference Men'!$C219</f>
        <v xml:space="preserve"> </v>
      </c>
      <c r="Z119" s="14" t="str">
        <f>+'Reference Men'!$C213</f>
        <v xml:space="preserve"> </v>
      </c>
    </row>
    <row r="120" spans="1:26">
      <c r="A120"/>
      <c r="W120" s="14" t="str">
        <f>+'Reference Men'!$C220</f>
        <v xml:space="preserve"> </v>
      </c>
      <c r="Z120" s="14" t="str">
        <f>+'Reference Men'!$C214</f>
        <v xml:space="preserve"> </v>
      </c>
    </row>
    <row r="121" spans="1:26">
      <c r="A121"/>
      <c r="W121" s="14" t="str">
        <f>+'Reference Men'!$C221</f>
        <v xml:space="preserve"> </v>
      </c>
      <c r="Z121" s="14" t="str">
        <f>+'Reference Men'!$C215</f>
        <v xml:space="preserve"> </v>
      </c>
    </row>
    <row r="122" spans="1:26">
      <c r="A122"/>
      <c r="W122" s="14" t="str">
        <f>+'Reference Men'!$C222</f>
        <v xml:space="preserve"> </v>
      </c>
      <c r="Z122" s="14" t="str">
        <f>+'Reference Men'!$C216</f>
        <v xml:space="preserve"> </v>
      </c>
    </row>
    <row r="123" spans="1:26">
      <c r="A123"/>
      <c r="W123" s="14" t="str">
        <f>+'Reference Men'!$C223</f>
        <v xml:space="preserve"> </v>
      </c>
      <c r="Z123" s="14" t="str">
        <f>+'Reference Men'!$C217</f>
        <v xml:space="preserve"> </v>
      </c>
    </row>
    <row r="124" spans="1:26">
      <c r="A124"/>
      <c r="W124" s="14" t="str">
        <f>+'Reference Men'!$C224</f>
        <v xml:space="preserve"> </v>
      </c>
      <c r="Z124" s="14" t="str">
        <f>+'Reference Men'!$C218</f>
        <v xml:space="preserve"> </v>
      </c>
    </row>
    <row r="125" spans="1:26">
      <c r="A125"/>
      <c r="W125" s="14" t="str">
        <f>+'Reference Men'!$C225</f>
        <v xml:space="preserve"> </v>
      </c>
      <c r="Z125" s="14" t="str">
        <f>+'Reference Men'!$C219</f>
        <v xml:space="preserve"> </v>
      </c>
    </row>
    <row r="126" spans="1:26">
      <c r="A126"/>
      <c r="W126" s="14" t="str">
        <f>+'Reference Men'!$C226</f>
        <v xml:space="preserve"> </v>
      </c>
      <c r="Z126" s="14" t="str">
        <f>+'Reference Men'!$C220</f>
        <v xml:space="preserve"> </v>
      </c>
    </row>
    <row r="127" spans="1:26">
      <c r="A127"/>
      <c r="W127" t="str">
        <f>+'Reference Men'!$C227</f>
        <v xml:space="preserve"> </v>
      </c>
      <c r="Z127" s="14" t="str">
        <f>+'Reference Men'!$C221</f>
        <v xml:space="preserve"> </v>
      </c>
    </row>
    <row r="128" spans="1:26">
      <c r="A128"/>
      <c r="W128" t="str">
        <f>+'Reference Men'!$C228</f>
        <v xml:space="preserve"> </v>
      </c>
      <c r="Z128" t="str">
        <f>+'Reference Men'!$C222</f>
        <v xml:space="preserve"> </v>
      </c>
    </row>
    <row r="129" spans="1:26">
      <c r="A129"/>
      <c r="W129" t="str">
        <f>+'Reference Men'!$C229</f>
        <v xml:space="preserve"> </v>
      </c>
      <c r="Z129" t="str">
        <f>+'Reference Men'!$C223</f>
        <v xml:space="preserve"> </v>
      </c>
    </row>
    <row r="130" spans="1:26">
      <c r="A130"/>
      <c r="W130" t="str">
        <f>+'Reference Men'!$C230</f>
        <v xml:space="preserve"> </v>
      </c>
      <c r="Z130" t="str">
        <f>+'Reference Men'!$C224</f>
        <v xml:space="preserve"> </v>
      </c>
    </row>
    <row r="131" spans="1:26">
      <c r="A131"/>
      <c r="W131" t="str">
        <f>+'Reference Men'!$C231</f>
        <v xml:space="preserve"> </v>
      </c>
      <c r="Z131" t="str">
        <f>+'Reference Men'!$C225</f>
        <v xml:space="preserve"> </v>
      </c>
    </row>
    <row r="132" spans="1:26">
      <c r="A132"/>
      <c r="W132" t="str">
        <f>+'Reference Men'!$C232</f>
        <v xml:space="preserve"> </v>
      </c>
      <c r="Z132" t="str">
        <f>+'Reference Men'!$C226</f>
        <v xml:space="preserve"> </v>
      </c>
    </row>
    <row r="133" spans="1:26">
      <c r="A133"/>
      <c r="W133" t="str">
        <f>+'Reference Men'!$C233</f>
        <v xml:space="preserve"> </v>
      </c>
      <c r="Z133" t="str">
        <f>+'Reference Men'!$C227</f>
        <v xml:space="preserve"> </v>
      </c>
    </row>
    <row r="134" spans="1:26">
      <c r="A134"/>
      <c r="W134" t="str">
        <f>+'Reference Men'!$C234</f>
        <v xml:space="preserve"> </v>
      </c>
      <c r="Z134" t="str">
        <f>+'Reference Men'!$C228</f>
        <v xml:space="preserve"> </v>
      </c>
    </row>
    <row r="135" spans="1:26">
      <c r="A135"/>
      <c r="W135" t="str">
        <f>+'Reference Men'!$C235</f>
        <v xml:space="preserve"> </v>
      </c>
      <c r="Z135" t="str">
        <f>+'Reference Men'!$C229</f>
        <v xml:space="preserve"> </v>
      </c>
    </row>
    <row r="136" spans="1:26">
      <c r="A136"/>
      <c r="W136" t="str">
        <f>+'Reference Men'!$C236</f>
        <v xml:space="preserve"> </v>
      </c>
      <c r="Z136" t="str">
        <f>+'Reference Men'!$C230</f>
        <v xml:space="preserve"> </v>
      </c>
    </row>
    <row r="137" spans="1:26">
      <c r="A137"/>
      <c r="W137" t="str">
        <f>+'Reference Men'!$C237</f>
        <v xml:space="preserve"> </v>
      </c>
      <c r="Z137" t="str">
        <f>+'Reference Men'!$C231</f>
        <v xml:space="preserve"> </v>
      </c>
    </row>
    <row r="138" spans="1:26">
      <c r="A138"/>
      <c r="W138" t="str">
        <f>+'Reference Men'!$C238</f>
        <v xml:space="preserve"> </v>
      </c>
      <c r="Z138" t="str">
        <f>+'Reference Men'!$C232</f>
        <v xml:space="preserve"> </v>
      </c>
    </row>
    <row r="139" spans="1:26">
      <c r="A139"/>
      <c r="W139" t="str">
        <f>+'Reference Men'!$C239</f>
        <v xml:space="preserve"> </v>
      </c>
      <c r="Z139" t="str">
        <f>+'Reference Men'!$C233</f>
        <v xml:space="preserve"> </v>
      </c>
    </row>
    <row r="140" spans="1:26">
      <c r="A140"/>
      <c r="W140" t="str">
        <f>+'Reference Men'!$C240</f>
        <v xml:space="preserve"> </v>
      </c>
      <c r="Z140" t="str">
        <f>+'Reference Men'!$C234</f>
        <v xml:space="preserve"> </v>
      </c>
    </row>
    <row r="141" spans="1:26">
      <c r="A141"/>
      <c r="W141" t="str">
        <f>+'Reference Men'!$C241</f>
        <v xml:space="preserve"> </v>
      </c>
      <c r="Z141" t="str">
        <f>+'Reference Men'!$C235</f>
        <v xml:space="preserve"> </v>
      </c>
    </row>
    <row r="142" spans="1:26">
      <c r="A142"/>
      <c r="W142" t="str">
        <f>+'Reference Men'!$C242</f>
        <v xml:space="preserve"> </v>
      </c>
      <c r="Z142" t="str">
        <f>+'Reference Men'!$C236</f>
        <v xml:space="preserve"> </v>
      </c>
    </row>
    <row r="143" spans="1:26">
      <c r="A143"/>
      <c r="Z143" t="str">
        <f>+'Reference Men'!$C237</f>
        <v xml:space="preserve"> </v>
      </c>
    </row>
    <row r="144" spans="1:26">
      <c r="A144"/>
    </row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:P31">
    <cfRule type="cellIs" dxfId="41" priority="5" stopIfTrue="1" operator="greaterThan">
      <formula>0.7</formula>
    </cfRule>
    <cfRule type="cellIs" dxfId="40" priority="6" stopIfTrue="1" operator="between">
      <formula>0.65</formula>
      <formula>0.7</formula>
    </cfRule>
  </conditionalFormatting>
  <conditionalFormatting sqref="G11:G31">
    <cfRule type="cellIs" dxfId="39" priority="7" stopIfTrue="1" operator="greaterThan">
      <formula>0.7</formula>
    </cfRule>
    <cfRule type="cellIs" dxfId="38" priority="8" stopIfTrue="1" operator="between">
      <formula>0.65</formula>
      <formula>0.7</formula>
    </cfRule>
  </conditionalFormatting>
  <conditionalFormatting sqref="G32">
    <cfRule type="cellIs" dxfId="37" priority="3" stopIfTrue="1" operator="greaterThan">
      <formula>0.7</formula>
    </cfRule>
    <cfRule type="cellIs" dxfId="36" priority="4" stopIfTrue="1" operator="between">
      <formula>0.65</formula>
      <formula>0.7</formula>
    </cfRule>
  </conditionalFormatting>
  <conditionalFormatting sqref="P32">
    <cfRule type="cellIs" dxfId="35" priority="1" stopIfTrue="1" operator="greaterThan">
      <formula>0.7</formula>
    </cfRule>
    <cfRule type="cellIs" dxfId="34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pageSetUpPr fitToPage="1"/>
  </sheetPr>
  <dimension ref="A5:Z162"/>
  <sheetViews>
    <sheetView workbookViewId="0">
      <selection activeCell="J34" sqref="J34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280</v>
      </c>
      <c r="F5" s="81" t="str">
        <f>VLOOKUP($A$5,'Ref - All Grand Prix Events'!$A$3:$E$14,3)</f>
        <v>Kingston 10k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43065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10 km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22</v>
      </c>
      <c r="K8" s="52"/>
    </row>
    <row r="9" spans="1:26" ht="18" thickBot="1">
      <c r="B9" s="4" t="s">
        <v>47</v>
      </c>
      <c r="C9" s="2"/>
      <c r="D9" s="2"/>
      <c r="E9" s="249" t="s">
        <v>44</v>
      </c>
      <c r="F9" s="251"/>
      <c r="G9" s="249" t="s">
        <v>45</v>
      </c>
      <c r="H9" s="251"/>
      <c r="J9" s="8"/>
      <c r="K9" s="4" t="s">
        <v>51</v>
      </c>
      <c r="L9" s="2"/>
      <c r="M9" s="2"/>
      <c r="N9" s="249" t="s">
        <v>44</v>
      </c>
      <c r="O9" s="251"/>
      <c r="P9" s="249" t="s">
        <v>45</v>
      </c>
      <c r="Q9" s="251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/>
      <c r="C11" s="118" t="e">
        <f>IF(VLOOKUP('Race 8'!B11,'Reference Men'!$C$4:$E$196,3,FALSE)=0," ",VLOOKUP('Race 8'!B11,'Reference Men'!$C$4:$E$196,3,FALSE))</f>
        <v>#N/A</v>
      </c>
      <c r="D11" s="119" t="str">
        <f>IF(ISERROR(INT(((-C11+'Race 8'!$B$6)/365.25))),"",INT(((-C11+'Race 8'!$B$6)/365.25)))</f>
        <v/>
      </c>
      <c r="E11" s="95"/>
      <c r="F11" s="93"/>
      <c r="G11" s="94" t="e">
        <f>(VLOOKUP(D11,'Mens Wava'!$A$5:$AG$101,$B$8,FALSE))/((3600*HOUR(E11))+(60*MINUTE(E11))+((1*SECOND(E11))))</f>
        <v>#N/A</v>
      </c>
      <c r="H11" s="27"/>
      <c r="J11" s="8">
        <v>1</v>
      </c>
      <c r="K11" s="26"/>
      <c r="L11" s="118" t="e">
        <f>IF(VLOOKUP('Race 8'!K11,'Reference Ladies'!$C$3:$E$185,3,FALSE)=0," ",VLOOKUP('Race 8'!K11,'Reference Ladies'!$C$3:$E$185,3,FALSE))</f>
        <v>#N/A</v>
      </c>
      <c r="M11" s="119" t="str">
        <f>IF(ISERROR(INT(((-L11+'Race 8'!$B$6)/365.25))),"",INT(((-L11+'Race 8'!$B$6)/365.25)))</f>
        <v/>
      </c>
      <c r="N11" s="95"/>
      <c r="O11" s="93"/>
      <c r="P11" s="94" t="e">
        <f>(VLOOKUP(M11,'Ladies WAVA'!$A$6:$AG$102,$B$8,FALSE))/((3600*HOUR(N11))+(60*MINUTE(N11))+((1*SECOND(N11))))</f>
        <v>#N/A</v>
      </c>
      <c r="Q11" s="27"/>
      <c r="W11" s="14"/>
      <c r="Z11" s="14"/>
    </row>
    <row r="12" spans="1:26" ht="16" thickBot="1">
      <c r="A12" s="8">
        <v>2</v>
      </c>
      <c r="B12" s="26"/>
      <c r="C12" s="118" t="e">
        <f>IF(VLOOKUP('Race 8'!B12,'Reference Men'!$C$4:$E$196,3,FALSE)=0," ",VLOOKUP('Race 8'!B12,'Reference Men'!$C$4:$E$196,3,FALSE))</f>
        <v>#N/A</v>
      </c>
      <c r="D12" s="119" t="str">
        <f>IF(ISERROR(INT(((-C12+'Race 8'!$B$6)/365.25))),"",INT(((-C12+'Race 8'!$B$6)/365.25)))</f>
        <v/>
      </c>
      <c r="E12" s="95"/>
      <c r="F12" s="93"/>
      <c r="G12" s="94" t="e">
        <f>(VLOOKUP(D12,'Mens Wava'!$A$5:$AG$101,$B$8,FALSE))/((3600*HOUR(E12))+(60*MINUTE(E12))+((1*SECOND(E12))))</f>
        <v>#N/A</v>
      </c>
      <c r="H12" s="27"/>
      <c r="J12" s="8">
        <v>2</v>
      </c>
      <c r="K12" s="26"/>
      <c r="L12" s="118" t="e">
        <f>IF(VLOOKUP('Race 8'!K12,'Reference Ladies'!$C$3:$E$185,3,FALSE)=0," ",VLOOKUP('Race 8'!K12,'Reference Ladies'!$C$3:$E$185,3,FALSE))</f>
        <v>#N/A</v>
      </c>
      <c r="M12" s="119" t="str">
        <f>IF(ISERROR(INT(((-L12+'Race 8'!$B$6)/365.25))),"",INT(((-L12+'Race 8'!$B$6)/365.25)))</f>
        <v/>
      </c>
      <c r="N12" s="95"/>
      <c r="O12" s="93"/>
      <c r="P12" s="94" t="e">
        <f>(VLOOKUP(M12,'Ladies WAVA'!$A$6:$AG$102,$B$8,FALSE))/((3600*HOUR(N12))+(60*MINUTE(N12))+((1*SECOND(N12))))</f>
        <v>#N/A</v>
      </c>
      <c r="Q12" s="27"/>
      <c r="W12" s="14"/>
      <c r="Z12" s="14"/>
    </row>
    <row r="13" spans="1:26" ht="16" thickBot="1">
      <c r="A13" s="8">
        <v>3</v>
      </c>
      <c r="B13" s="26"/>
      <c r="C13" s="118" t="e">
        <f>IF(VLOOKUP('Race 8'!B13,'Reference Men'!$C$4:$E$196,3,FALSE)=0," ",VLOOKUP('Race 8'!B13,'Reference Men'!$C$4:$E$196,3,FALSE))</f>
        <v>#N/A</v>
      </c>
      <c r="D13" s="119" t="str">
        <f>IF(ISERROR(INT(((-C13+'Race 8'!$B$6)/365.25))),"",INT(((-C13+'Race 8'!$B$6)/365.25)))</f>
        <v/>
      </c>
      <c r="E13" s="95"/>
      <c r="F13" s="93"/>
      <c r="G13" s="94" t="e">
        <f>(VLOOKUP(D13,'Mens Wava'!$A$5:$AG$101,$B$8,FALSE))/((3600*HOUR(E13))+(60*MINUTE(E13))+((1*SECOND(E13))))</f>
        <v>#N/A</v>
      </c>
      <c r="H13" s="27"/>
      <c r="J13" s="8">
        <v>3</v>
      </c>
      <c r="K13" s="26"/>
      <c r="L13" s="118" t="e">
        <f>IF(VLOOKUP('Race 8'!K13,'Reference Ladies'!$C$3:$E$185,3,FALSE)=0," ",VLOOKUP('Race 8'!K13,'Reference Ladies'!$C$3:$E$185,3,FALSE))</f>
        <v>#N/A</v>
      </c>
      <c r="M13" s="119" t="str">
        <f>IF(ISERROR(INT(((-L13+'Race 8'!$B$6)/365.25))),"",INT(((-L13+'Race 8'!$B$6)/365.25)))</f>
        <v/>
      </c>
      <c r="N13" s="95"/>
      <c r="O13" s="93"/>
      <c r="P13" s="94" t="e">
        <f>(VLOOKUP(M13,'Ladies WAVA'!$A$6:$AG$102,$B$8,FALSE))/((3600*HOUR(N13))+(60*MINUTE(N13))+((1*SECOND(N13))))</f>
        <v>#N/A</v>
      </c>
      <c r="Q13" s="27"/>
      <c r="W13" s="14"/>
      <c r="Z13" s="14"/>
    </row>
    <row r="14" spans="1:26" ht="16" thickBot="1">
      <c r="A14" s="8">
        <v>4</v>
      </c>
      <c r="B14" s="26"/>
      <c r="C14" s="118" t="e">
        <f>IF(VLOOKUP('Race 8'!B14,'Reference Men'!$C$4:$E$196,3,FALSE)=0," ",VLOOKUP('Race 8'!B14,'Reference Men'!$C$4:$E$196,3,FALSE))</f>
        <v>#N/A</v>
      </c>
      <c r="D14" s="119" t="str">
        <f>IF(ISERROR(INT(((-C14+'Race 8'!$B$6)/365.25))),"",INT(((-C14+'Race 8'!$B$6)/365.25)))</f>
        <v/>
      </c>
      <c r="E14" s="95"/>
      <c r="F14" s="93"/>
      <c r="G14" s="94" t="e">
        <f>(VLOOKUP(D14,'Mens Wava'!$A$5:$AG$101,$B$8,FALSE))/((3600*HOUR(E14))+(60*MINUTE(E14))+((1*SECOND(E14))))</f>
        <v>#N/A</v>
      </c>
      <c r="H14" s="27"/>
      <c r="J14" s="8">
        <v>4</v>
      </c>
      <c r="K14" s="26"/>
      <c r="L14" s="118" t="e">
        <f>IF(VLOOKUP('Race 8'!K14,'Reference Ladies'!$C$3:$E$185,3,FALSE)=0," ",VLOOKUP('Race 8'!K14,'Reference Ladies'!$C$3:$E$185,3,FALSE))</f>
        <v>#N/A</v>
      </c>
      <c r="M14" s="119" t="str">
        <f>IF(ISERROR(INT(((-L14+'Race 8'!$B$6)/365.25))),"",INT(((-L14+'Race 8'!$B$6)/365.25)))</f>
        <v/>
      </c>
      <c r="N14" s="95"/>
      <c r="O14" s="93"/>
      <c r="P14" s="94" t="e">
        <f>(VLOOKUP(M14,'Ladies WAVA'!$A$6:$AG$102,$B$8,FALSE))/((3600*HOUR(N14))+(60*MINUTE(N14))+((1*SECOND(N14))))</f>
        <v>#N/A</v>
      </c>
      <c r="Q14" s="27"/>
      <c r="W14" s="14"/>
      <c r="Z14" s="14"/>
    </row>
    <row r="15" spans="1:26" ht="16" thickBot="1">
      <c r="A15" s="8">
        <v>5</v>
      </c>
      <c r="B15" s="26"/>
      <c r="C15" s="118" t="e">
        <f>IF(VLOOKUP('Race 8'!B15,'Reference Men'!$C$4:$E$196,3,FALSE)=0," ",VLOOKUP('Race 8'!B15,'Reference Men'!$C$4:$E$196,3,FALSE))</f>
        <v>#N/A</v>
      </c>
      <c r="D15" s="119" t="str">
        <f>IF(ISERROR(INT(((-C15+'Race 8'!$B$6)/365.25))),"",INT(((-C15+'Race 8'!$B$6)/365.25)))</f>
        <v/>
      </c>
      <c r="E15" s="95"/>
      <c r="F15" s="93"/>
      <c r="G15" s="94" t="e">
        <f>(VLOOKUP(D15,'Mens Wava'!$A$5:$AG$101,$B$8,FALSE))/((3600*HOUR(E15))+(60*MINUTE(E15))+((1*SECOND(E15))))</f>
        <v>#N/A</v>
      </c>
      <c r="H15" s="27"/>
      <c r="J15" s="8">
        <v>5</v>
      </c>
      <c r="K15" s="26"/>
      <c r="L15" s="118" t="e">
        <f>IF(VLOOKUP('Race 8'!K15,'Reference Ladies'!$C$3:$E$185,3,FALSE)=0," ",VLOOKUP('Race 8'!K15,'Reference Ladies'!$C$3:$E$185,3,FALSE))</f>
        <v>#N/A</v>
      </c>
      <c r="M15" s="119" t="str">
        <f>IF(ISERROR(INT(((-L15+'Race 8'!$B$6)/365.25))),"",INT(((-L15+'Race 8'!$B$6)/365.25)))</f>
        <v/>
      </c>
      <c r="N15" s="95"/>
      <c r="O15" s="93"/>
      <c r="P15" s="94" t="e">
        <f>(VLOOKUP(M15,'Ladies WAVA'!$A$6:$AG$102,$B$8,FALSE))/((3600*HOUR(N15))+(60*MINUTE(N15))+((1*SECOND(N15))))</f>
        <v>#N/A</v>
      </c>
      <c r="Q15" s="27"/>
      <c r="W15" s="14"/>
      <c r="Z15" s="14"/>
    </row>
    <row r="16" spans="1:26" ht="16" thickBot="1">
      <c r="A16" s="8">
        <v>6</v>
      </c>
      <c r="B16" s="26"/>
      <c r="C16" s="118" t="e">
        <f>IF(VLOOKUP('Race 8'!B16,'Reference Men'!$C$4:$E$196,3,FALSE)=0," ",VLOOKUP('Race 8'!B16,'Reference Men'!$C$4:$E$196,3,FALSE))</f>
        <v>#N/A</v>
      </c>
      <c r="D16" s="119" t="str">
        <f>IF(ISERROR(INT(((-C16+'Race 8'!$B$6)/365.25))),"",INT(((-C16+'Race 8'!$B$6)/365.25)))</f>
        <v/>
      </c>
      <c r="E16" s="95"/>
      <c r="F16" s="93"/>
      <c r="G16" s="94" t="e">
        <f>(VLOOKUP(D16,'Mens Wava'!$A$5:$AG$101,$B$8,FALSE))/((3600*HOUR(E16))+(60*MINUTE(E16))+((1*SECOND(E16))))</f>
        <v>#N/A</v>
      </c>
      <c r="H16" s="27"/>
      <c r="J16" s="8">
        <v>6</v>
      </c>
      <c r="K16" s="26"/>
      <c r="L16" s="118" t="e">
        <f>IF(VLOOKUP('Race 8'!K16,'Reference Ladies'!$C$3:$E$185,3,FALSE)=0," ",VLOOKUP('Race 8'!K16,'Reference Ladies'!$C$3:$E$185,3,FALSE))</f>
        <v>#N/A</v>
      </c>
      <c r="M16" s="119" t="str">
        <f>IF(ISERROR(INT(((-L16+'Race 8'!$B$6)/365.25))),"",INT(((-L16+'Race 8'!$B$6)/365.25)))</f>
        <v/>
      </c>
      <c r="N16" s="95"/>
      <c r="O16" s="93"/>
      <c r="P16" s="94" t="e">
        <f>(VLOOKUP(M16,'Ladies WAVA'!$A$6:$AG$102,$B$8,FALSE))/((3600*HOUR(N16))+(60*MINUTE(N16))+((1*SECOND(N16))))</f>
        <v>#N/A</v>
      </c>
      <c r="Q16" s="27"/>
      <c r="W16" s="14"/>
      <c r="Z16" s="14"/>
    </row>
    <row r="17" spans="1:26" ht="16" thickBot="1">
      <c r="A17" s="8">
        <v>7</v>
      </c>
      <c r="B17" s="26"/>
      <c r="C17" s="118" t="e">
        <f>IF(VLOOKUP('Race 8'!B17,'Reference Men'!$C$4:$E$196,3,FALSE)=0," ",VLOOKUP('Race 8'!B17,'Reference Men'!$C$4:$E$196,3,FALSE))</f>
        <v>#N/A</v>
      </c>
      <c r="D17" s="119" t="str">
        <f>IF(ISERROR(INT(((-C17+'Race 8'!$B$6)/365.25))),"",INT(((-C17+'Race 8'!$B$6)/365.25)))</f>
        <v/>
      </c>
      <c r="E17" s="95"/>
      <c r="F17" s="93"/>
      <c r="G17" s="94" t="e">
        <f>(VLOOKUP(D17,'Mens Wava'!$A$5:$AG$101,$B$8,FALSE))/((3600*HOUR(E17))+(60*MINUTE(E17))+((1*SECOND(E17))))</f>
        <v>#N/A</v>
      </c>
      <c r="H17" s="27"/>
      <c r="J17" s="8">
        <v>7</v>
      </c>
      <c r="K17" s="26"/>
      <c r="L17" s="118" t="e">
        <f>IF(VLOOKUP('Race 8'!K17,'Reference Ladies'!$C$3:$E$185,3,FALSE)=0," ",VLOOKUP('Race 8'!K17,'Reference Ladies'!$C$3:$E$185,3,FALSE))</f>
        <v>#N/A</v>
      </c>
      <c r="M17" s="119" t="str">
        <f>IF(ISERROR(INT(((-L17+'Race 8'!$B$6)/365.25))),"",INT(((-L17+'Race 8'!$B$6)/365.25)))</f>
        <v/>
      </c>
      <c r="N17" s="95"/>
      <c r="O17" s="93"/>
      <c r="P17" s="94" t="e">
        <f>(VLOOKUP(M17,'Ladies WAVA'!$A$6:$AG$102,$B$8,FALSE))/((3600*HOUR(N17))+(60*MINUTE(N17))+((1*SECOND(N17))))</f>
        <v>#N/A</v>
      </c>
      <c r="Q17" s="27"/>
      <c r="W17" s="14"/>
      <c r="Z17" s="14"/>
    </row>
    <row r="18" spans="1:26" ht="16" thickBot="1">
      <c r="A18" s="8">
        <v>8</v>
      </c>
      <c r="B18" s="26"/>
      <c r="C18" s="118" t="e">
        <f>IF(VLOOKUP('Race 8'!B18,'Reference Men'!$C$4:$E$196,3,FALSE)=0," ",VLOOKUP('Race 8'!B18,'Reference Men'!$C$4:$E$196,3,FALSE))</f>
        <v>#N/A</v>
      </c>
      <c r="D18" s="119" t="str">
        <f>IF(ISERROR(INT(((-C18+'Race 8'!$B$6)/365.25))),"",INT(((-C18+'Race 8'!$B$6)/365.25)))</f>
        <v/>
      </c>
      <c r="E18" s="95"/>
      <c r="F18" s="93"/>
      <c r="G18" s="94" t="e">
        <f>(VLOOKUP(D18,'Mens Wava'!$A$5:$AG$101,$B$8,FALSE))/((3600*HOUR(E18))+(60*MINUTE(E18))+((1*SECOND(E18))))</f>
        <v>#N/A</v>
      </c>
      <c r="H18" s="27"/>
      <c r="J18" s="8">
        <v>8</v>
      </c>
      <c r="K18" s="26"/>
      <c r="L18" s="118" t="e">
        <f>IF(VLOOKUP('Race 8'!K18,'Reference Ladies'!$C$3:$E$185,3,FALSE)=0," ",VLOOKUP('Race 8'!K18,'Reference Ladies'!$C$3:$E$185,3,FALSE))</f>
        <v>#N/A</v>
      </c>
      <c r="M18" s="119" t="str">
        <f>IF(ISERROR(INT(((-L18+'Race 8'!$B$6)/365.25))),"",INT(((-L18+'Race 8'!$B$6)/365.25)))</f>
        <v/>
      </c>
      <c r="N18" s="95"/>
      <c r="O18" s="93"/>
      <c r="P18" s="94" t="e">
        <f>(VLOOKUP(M18,'Ladies WAVA'!$A$6:$AG$102,$B$8,FALSE))/((3600*HOUR(N18))+(60*MINUTE(N18))+((1*SECOND(N18))))</f>
        <v>#N/A</v>
      </c>
      <c r="Q18" s="27"/>
      <c r="W18" s="14"/>
      <c r="Z18" s="14"/>
    </row>
    <row r="19" spans="1:26" ht="16" thickBot="1">
      <c r="A19" s="8">
        <v>9</v>
      </c>
      <c r="B19" s="26"/>
      <c r="C19" s="118" t="e">
        <f>IF(VLOOKUP('Race 8'!B19,'Reference Men'!$C$4:$E$196,3,FALSE)=0," ",VLOOKUP('Race 8'!B19,'Reference Men'!$C$4:$E$196,3,FALSE))</f>
        <v>#N/A</v>
      </c>
      <c r="D19" s="119" t="str">
        <f>IF(ISERROR(INT(((-C19+'Race 8'!$B$6)/365.25))),"",INT(((-C19+'Race 8'!$B$6)/365.25)))</f>
        <v/>
      </c>
      <c r="E19" s="95"/>
      <c r="F19" s="93"/>
      <c r="G19" s="94" t="e">
        <f>(VLOOKUP(D19,'Mens Wava'!$A$5:$AG$101,$B$8,FALSE))/((3600*HOUR(E19))+(60*MINUTE(E19))+((1*SECOND(E19))))</f>
        <v>#N/A</v>
      </c>
      <c r="H19" s="27"/>
      <c r="J19" s="8">
        <v>9</v>
      </c>
      <c r="K19" s="26"/>
      <c r="L19" s="118" t="e">
        <f>IF(VLOOKUP('Race 8'!K19,'Reference Ladies'!$C$3:$E$185,3,FALSE)=0," ",VLOOKUP('Race 8'!K19,'Reference Ladies'!$C$3:$E$185,3,FALSE))</f>
        <v>#N/A</v>
      </c>
      <c r="M19" s="119" t="str">
        <f>IF(ISERROR(INT(((-L19+'Race 8'!$B$6)/365.25))),"",INT(((-L19+'Race 8'!$B$6)/365.25)))</f>
        <v/>
      </c>
      <c r="N19" s="95"/>
      <c r="O19" s="93"/>
      <c r="P19" s="94" t="e">
        <f>(VLOOKUP(M19,'Ladies WAVA'!$A$6:$AG$102,$B$8,FALSE))/((3600*HOUR(N19))+(60*MINUTE(N19))+((1*SECOND(N19))))</f>
        <v>#N/A</v>
      </c>
      <c r="Q19" s="27"/>
      <c r="W19" s="14"/>
      <c r="Z19" s="14"/>
    </row>
    <row r="20" spans="1:26" ht="16" thickBot="1">
      <c r="A20" s="8">
        <v>10</v>
      </c>
      <c r="B20" s="26"/>
      <c r="C20" s="118" t="e">
        <f>IF(VLOOKUP('Race 8'!B20,'Reference Men'!$C$4:$E$196,3,FALSE)=0," ",VLOOKUP('Race 8'!B20,'Reference Men'!$C$4:$E$196,3,FALSE))</f>
        <v>#N/A</v>
      </c>
      <c r="D20" s="119" t="str">
        <f>IF(ISERROR(INT(((-C20+'Race 8'!$B$6)/365.25))),"",INT(((-C20+'Race 8'!$B$6)/365.25)))</f>
        <v/>
      </c>
      <c r="E20" s="95"/>
      <c r="F20" s="93"/>
      <c r="G20" s="94" t="e">
        <f>(VLOOKUP(D20,'Mens Wava'!$A$5:$AG$101,$B$8,FALSE))/((3600*HOUR(E20))+(60*MINUTE(E20))+((1*SECOND(E20))))</f>
        <v>#N/A</v>
      </c>
      <c r="H20" s="27"/>
      <c r="J20" s="8">
        <v>10</v>
      </c>
      <c r="K20" s="26"/>
      <c r="L20" s="118" t="e">
        <f>IF(VLOOKUP('Race 8'!K20,'Reference Ladies'!$C$3:$E$185,3,FALSE)=0," ",VLOOKUP('Race 8'!K20,'Reference Ladies'!$C$3:$E$185,3,FALSE))</f>
        <v>#N/A</v>
      </c>
      <c r="M20" s="119" t="str">
        <f>IF(ISERROR(INT(((-L20+'Race 8'!$B$6)/365.25))),"",INT(((-L20+'Race 8'!$B$6)/365.25)))</f>
        <v/>
      </c>
      <c r="N20" s="95"/>
      <c r="O20" s="93"/>
      <c r="P20" s="94" t="e">
        <f>(VLOOKUP(M20,'Ladies WAVA'!$A$6:$AG$102,$B$8,FALSE))/((3600*HOUR(N20))+(60*MINUTE(N20))+((1*SECOND(N20))))</f>
        <v>#N/A</v>
      </c>
      <c r="Q20" s="27"/>
      <c r="W20" s="14"/>
      <c r="Z20" s="14"/>
    </row>
    <row r="21" spans="1:26" ht="16" thickBot="1">
      <c r="A21" s="8">
        <v>11</v>
      </c>
      <c r="B21" s="26"/>
      <c r="C21" s="118" t="e">
        <f>IF(VLOOKUP('Race 8'!B21,'Reference Men'!$C$4:$E$196,3,FALSE)=0," ",VLOOKUP('Race 8'!B21,'Reference Men'!$C$4:$E$196,3,FALSE))</f>
        <v>#N/A</v>
      </c>
      <c r="D21" s="119" t="str">
        <f>IF(ISERROR(INT(((-C21+'Race 8'!$B$6)/365.25))),"",INT(((-C21+'Race 8'!$B$6)/365.25)))</f>
        <v/>
      </c>
      <c r="E21" s="95"/>
      <c r="F21" s="93"/>
      <c r="G21" s="94" t="e">
        <f>(VLOOKUP(D21,'Mens Wava'!$A$5:$AG$101,$B$8,FALSE))/((3600*HOUR(E21))+(60*MINUTE(E21))+((1*SECOND(E21))))</f>
        <v>#N/A</v>
      </c>
      <c r="H21" s="27"/>
      <c r="J21" s="8">
        <v>11</v>
      </c>
      <c r="K21" s="26"/>
      <c r="L21" s="118" t="e">
        <f>IF(VLOOKUP('Race 8'!K21,'Reference Ladies'!$C$3:$E$185,3,FALSE)=0," ",VLOOKUP('Race 8'!K21,'Reference Ladies'!$C$3:$E$185,3,FALSE))</f>
        <v>#N/A</v>
      </c>
      <c r="M21" s="119" t="str">
        <f>IF(ISERROR(INT(((-L21+'Race 8'!$B$6)/365.25))),"",INT(((-L21+'Race 8'!$B$6)/365.25)))</f>
        <v/>
      </c>
      <c r="N21" s="95"/>
      <c r="O21" s="93"/>
      <c r="P21" s="94" t="e">
        <f>(VLOOKUP(M21,'Ladies WAVA'!$A$6:$AG$102,$B$8,FALSE))/((3600*HOUR(N21))+(60*MINUTE(N21))+((1*SECOND(N21))))</f>
        <v>#N/A</v>
      </c>
      <c r="Q21" s="27"/>
      <c r="W21" s="14"/>
      <c r="Z21" s="14"/>
    </row>
    <row r="22" spans="1:26" ht="16" thickBot="1">
      <c r="A22" s="8">
        <v>12</v>
      </c>
      <c r="B22" s="26"/>
      <c r="C22" s="118" t="e">
        <f>IF(VLOOKUP('Race 8'!B22,'Reference Men'!$C$4:$E$196,3,FALSE)=0," ",VLOOKUP('Race 8'!B22,'Reference Men'!$C$4:$E$196,3,FALSE))</f>
        <v>#N/A</v>
      </c>
      <c r="D22" s="119" t="str">
        <f>IF(ISERROR(INT(((-C22+'Race 8'!$B$6)/365.25))),"",INT(((-C22+'Race 8'!$B$6)/365.25)))</f>
        <v/>
      </c>
      <c r="E22" s="95"/>
      <c r="F22" s="93"/>
      <c r="G22" s="94" t="e">
        <f>(VLOOKUP(D22,'Mens Wava'!$A$5:$AG$101,$B$8,FALSE))/((3600*HOUR(E22))+(60*MINUTE(E22))+((1*SECOND(E22))))</f>
        <v>#N/A</v>
      </c>
      <c r="H22" s="27"/>
      <c r="J22" s="8">
        <v>12</v>
      </c>
      <c r="K22" s="26"/>
      <c r="L22" s="118" t="e">
        <f>IF(VLOOKUP('Race 8'!K22,'Reference Ladies'!$C$3:$E$185,3,FALSE)=0," ",VLOOKUP('Race 8'!K22,'Reference Ladies'!$C$3:$E$185,3,FALSE))</f>
        <v>#N/A</v>
      </c>
      <c r="M22" s="119" t="str">
        <f>IF(ISERROR(INT(((-L22+'Race 8'!$B$6)/365.25))),"",INT(((-L22+'Race 8'!$B$6)/365.25)))</f>
        <v/>
      </c>
      <c r="N22" s="95"/>
      <c r="O22" s="93"/>
      <c r="P22" s="94" t="e">
        <f>(VLOOKUP(M22,'Ladies WAVA'!$A$6:$AG$102,$B$8,FALSE))/((3600*HOUR(N22))+(60*MINUTE(N22))+((1*SECOND(N22))))</f>
        <v>#N/A</v>
      </c>
      <c r="Q22" s="27"/>
      <c r="W22" s="14"/>
      <c r="Z22" s="14"/>
    </row>
    <row r="23" spans="1:26" ht="16" thickBot="1">
      <c r="A23" s="8">
        <v>13</v>
      </c>
      <c r="B23" s="26"/>
      <c r="C23" s="118" t="e">
        <f>IF(VLOOKUP('Race 8'!B23,'Reference Men'!$C$4:$E$196,3,FALSE)=0," ",VLOOKUP('Race 8'!B23,'Reference Men'!$C$4:$E$196,3,FALSE))</f>
        <v>#N/A</v>
      </c>
      <c r="D23" s="119" t="str">
        <f>IF(ISERROR(INT(((-C23+'Race 8'!$B$6)/365.25))),"",INT(((-C23+'Race 8'!$B$6)/365.25)))</f>
        <v/>
      </c>
      <c r="E23" s="95"/>
      <c r="F23" s="93"/>
      <c r="G23" s="94" t="e">
        <f>(VLOOKUP(D23,'Mens Wava'!$A$5:$AG$101,$B$8,FALSE))/((3600*HOUR(E23))+(60*MINUTE(E23))+((1*SECOND(E23))))</f>
        <v>#N/A</v>
      </c>
      <c r="H23" s="27"/>
      <c r="J23" s="8">
        <v>13</v>
      </c>
      <c r="K23" s="26"/>
      <c r="L23" s="118" t="e">
        <f>IF(VLOOKUP('Race 8'!K23,'Reference Ladies'!$C$3:$E$185,3,FALSE)=0," ",VLOOKUP('Race 8'!K23,'Reference Ladies'!$C$3:$E$185,3,FALSE))</f>
        <v>#N/A</v>
      </c>
      <c r="M23" s="119" t="str">
        <f>IF(ISERROR(INT(((-L23+'Race 8'!$B$6)/365.25))),"",INT(((-L23+'Race 8'!$B$6)/365.25)))</f>
        <v/>
      </c>
      <c r="N23" s="95"/>
      <c r="O23" s="93"/>
      <c r="P23" s="94" t="e">
        <f>(VLOOKUP(M23,'Ladies WAVA'!$A$6:$AG$102,$B$8,FALSE))/((3600*HOUR(N23))+(60*MINUTE(N23))+((1*SECOND(N23))))</f>
        <v>#N/A</v>
      </c>
      <c r="Q23" s="27"/>
      <c r="W23" s="14"/>
      <c r="Z23" s="14"/>
    </row>
    <row r="24" spans="1:26" ht="16" thickBot="1">
      <c r="A24" s="8">
        <v>14</v>
      </c>
      <c r="B24" s="26"/>
      <c r="C24" s="118" t="e">
        <f>IF(VLOOKUP('Race 8'!B24,'Reference Men'!$C$4:$E$196,3,FALSE)=0," ",VLOOKUP('Race 8'!B24,'Reference Men'!$C$4:$E$196,3,FALSE))</f>
        <v>#N/A</v>
      </c>
      <c r="D24" s="119" t="str">
        <f>IF(ISERROR(INT(((-C24+'Race 8'!$B$6)/365.25))),"",INT(((-C24+'Race 8'!$B$6)/365.25)))</f>
        <v/>
      </c>
      <c r="E24" s="95"/>
      <c r="F24" s="93"/>
      <c r="G24" s="94" t="e">
        <f>(VLOOKUP(D24,'Mens Wava'!$A$5:$AG$101,$B$8,FALSE))/((3600*HOUR(E24))+(60*MINUTE(E24))+((1*SECOND(E24))))</f>
        <v>#N/A</v>
      </c>
      <c r="H24" s="27"/>
      <c r="J24" s="8">
        <v>14</v>
      </c>
      <c r="K24" s="26"/>
      <c r="L24" s="118" t="e">
        <f>IF(VLOOKUP('Race 8'!K24,'Reference Ladies'!$C$3:$E$185,3,FALSE)=0," ",VLOOKUP('Race 8'!K24,'Reference Ladies'!$C$3:$E$185,3,FALSE))</f>
        <v>#N/A</v>
      </c>
      <c r="M24" s="119" t="str">
        <f>IF(ISERROR(INT(((-L24+'Race 8'!$B$6)/365.25))),"",INT(((-L24+'Race 8'!$B$6)/365.25)))</f>
        <v/>
      </c>
      <c r="N24" s="95"/>
      <c r="O24" s="93"/>
      <c r="P24" s="94" t="e">
        <f>(VLOOKUP(M24,'Ladies WAVA'!$A$6:$AG$102,$B$8,FALSE))/((3600*HOUR(N24))+(60*MINUTE(N24))+((1*SECOND(N24))))</f>
        <v>#N/A</v>
      </c>
      <c r="Q24" s="27"/>
      <c r="W24" s="14"/>
      <c r="Z24" s="14"/>
    </row>
    <row r="25" spans="1:26" ht="16" thickBot="1">
      <c r="A25" s="8">
        <v>15</v>
      </c>
      <c r="B25" s="26"/>
      <c r="C25" s="118" t="e">
        <f>IF(VLOOKUP('Race 8'!B25,'Reference Men'!$C$4:$E$196,3,FALSE)=0," ",VLOOKUP('Race 8'!B25,'Reference Men'!$C$4:$E$196,3,FALSE))</f>
        <v>#N/A</v>
      </c>
      <c r="D25" s="119" t="str">
        <f>IF(ISERROR(INT(((-C25+'Race 8'!$B$6)/365.25))),"",INT(((-C25+'Race 8'!$B$6)/365.25)))</f>
        <v/>
      </c>
      <c r="E25" s="95"/>
      <c r="F25" s="93"/>
      <c r="G25" s="94" t="e">
        <f>(VLOOKUP(D25,'Mens Wava'!$A$5:$AG$101,$B$8,FALSE))/((3600*HOUR(E25))+(60*MINUTE(E25))+((1*SECOND(E25))))</f>
        <v>#N/A</v>
      </c>
      <c r="H25" s="27"/>
      <c r="J25" s="8">
        <v>15</v>
      </c>
      <c r="K25" s="26"/>
      <c r="L25" s="118" t="e">
        <f>IF(VLOOKUP('Race 8'!K25,'Reference Ladies'!$C$3:$E$185,3,FALSE)=0," ",VLOOKUP('Race 8'!K25,'Reference Ladies'!$C$3:$E$185,3,FALSE))</f>
        <v>#N/A</v>
      </c>
      <c r="M25" s="119" t="str">
        <f>IF(ISERROR(INT(((-L25+'Race 8'!$B$6)/365.25))),"",INT(((-L25+'Race 8'!$B$6)/365.25)))</f>
        <v/>
      </c>
      <c r="N25" s="95"/>
      <c r="O25" s="93"/>
      <c r="P25" s="94" t="e">
        <f>(VLOOKUP(M25,'Ladies WAVA'!$A$6:$AG$102,$B$8,FALSE))/((3600*HOUR(N25))+(60*MINUTE(N25))+((1*SECOND(N25))))</f>
        <v>#N/A</v>
      </c>
      <c r="Q25" s="27"/>
      <c r="W25" s="14"/>
      <c r="Z25" s="14"/>
    </row>
    <row r="26" spans="1:26" ht="16" thickBot="1">
      <c r="A26" s="8">
        <v>16</v>
      </c>
      <c r="B26" s="26"/>
      <c r="C26" s="118" t="e">
        <f>IF(VLOOKUP('Race 8'!B26,'Reference Men'!$C$4:$E$196,3,FALSE)=0," ",VLOOKUP('Race 8'!B26,'Reference Men'!$C$4:$E$196,3,FALSE))</f>
        <v>#N/A</v>
      </c>
      <c r="D26" s="119" t="str">
        <f>IF(ISERROR(INT(((-C26+'Race 8'!$B$6)/365.25))),"",INT(((-C26+'Race 8'!$B$6)/365.25)))</f>
        <v/>
      </c>
      <c r="E26" s="95"/>
      <c r="F26" s="93"/>
      <c r="G26" s="94" t="e">
        <f>(VLOOKUP(D26,'Mens Wava'!$A$5:$AG$101,$B$8,FALSE))/((3600*HOUR(E26))+(60*MINUTE(E26))+((1*SECOND(E26))))</f>
        <v>#N/A</v>
      </c>
      <c r="H26" s="27"/>
      <c r="J26" s="8">
        <v>16</v>
      </c>
      <c r="K26" s="26"/>
      <c r="L26" s="118" t="e">
        <f>IF(VLOOKUP('Race 8'!K26,'Reference Ladies'!$C$3:$E$185,3,FALSE)=0," ",VLOOKUP('Race 8'!K26,'Reference Ladies'!$C$3:$E$185,3,FALSE))</f>
        <v>#N/A</v>
      </c>
      <c r="M26" s="119" t="str">
        <f>IF(ISERROR(INT(((-L26+'Race 8'!$B$6)/365.25))),"",INT(((-L26+'Race 8'!$B$6)/365.25)))</f>
        <v/>
      </c>
      <c r="N26" s="95"/>
      <c r="O26" s="93"/>
      <c r="P26" s="94" t="e">
        <f>(VLOOKUP(M26,'Ladies WAVA'!$A$6:$AG$102,$B$8,FALSE))/((3600*HOUR(N26))+(60*MINUTE(N26))+((1*SECOND(N26))))</f>
        <v>#N/A</v>
      </c>
      <c r="Q26" s="27"/>
      <c r="W26" s="14"/>
      <c r="Z26" s="14"/>
    </row>
    <row r="27" spans="1:26" ht="16" thickBot="1">
      <c r="A27" s="8">
        <v>17</v>
      </c>
      <c r="B27" s="26"/>
      <c r="C27" s="118" t="e">
        <f>IF(VLOOKUP('Race 8'!B27,'Reference Men'!$C$4:$E$196,3,FALSE)=0," ",VLOOKUP('Race 8'!B27,'Reference Men'!$C$4:$E$196,3,FALSE))</f>
        <v>#N/A</v>
      </c>
      <c r="D27" s="119" t="str">
        <f>IF(ISERROR(INT(((-C27+'Race 8'!$B$6)/365.25))),"",INT(((-C27+'Race 8'!$B$6)/365.25)))</f>
        <v/>
      </c>
      <c r="E27" s="95"/>
      <c r="F27" s="93"/>
      <c r="G27" s="94" t="e">
        <f>(VLOOKUP(D27,'Mens Wava'!$A$5:$AG$101,$B$8,FALSE))/((3600*HOUR(E27))+(60*MINUTE(E27))+((1*SECOND(E27))))</f>
        <v>#N/A</v>
      </c>
      <c r="H27" s="27"/>
      <c r="J27" s="8">
        <v>17</v>
      </c>
      <c r="K27" s="26"/>
      <c r="L27" s="118" t="e">
        <f>IF(VLOOKUP('Race 8'!K27,'Reference Ladies'!$C$3:$E$185,3,FALSE)=0," ",VLOOKUP('Race 8'!K27,'Reference Ladies'!$C$3:$E$185,3,FALSE))</f>
        <v>#N/A</v>
      </c>
      <c r="M27" s="119" t="str">
        <f>IF(ISERROR(INT(((-L27+'Race 8'!$B$6)/365.25))),"",INT(((-L27+'Race 8'!$B$6)/365.25)))</f>
        <v/>
      </c>
      <c r="N27" s="95"/>
      <c r="O27" s="93"/>
      <c r="P27" s="94" t="e">
        <f>(VLOOKUP(M27,'Ladies WAVA'!$A$6:$AG$102,$B$8,FALSE))/((3600*HOUR(N27))+(60*MINUTE(N27))+((1*SECOND(N27))))</f>
        <v>#N/A</v>
      </c>
      <c r="Q27" s="27"/>
      <c r="W27" s="14"/>
      <c r="Z27" s="14"/>
    </row>
    <row r="28" spans="1:26" ht="16" thickBot="1">
      <c r="A28" s="8">
        <v>18</v>
      </c>
      <c r="B28" s="26"/>
      <c r="C28" s="118" t="e">
        <f>IF(VLOOKUP('Race 8'!B28,'Reference Men'!$C$4:$E$196,3,FALSE)=0," ",VLOOKUP('Race 8'!B28,'Reference Men'!$C$4:$E$196,3,FALSE))</f>
        <v>#N/A</v>
      </c>
      <c r="D28" s="119" t="str">
        <f>IF(ISERROR(INT(((-C28+'Race 8'!$B$6)/365.25))),"",INT(((-C28+'Race 8'!$B$6)/365.25)))</f>
        <v/>
      </c>
      <c r="E28" s="95"/>
      <c r="F28" s="93"/>
      <c r="G28" s="94" t="e">
        <f>(VLOOKUP(D28,'Mens Wava'!$A$5:$AG$101,$B$8,FALSE))/((3600*HOUR(E28))+(60*MINUTE(E28))+((1*SECOND(E28))))</f>
        <v>#N/A</v>
      </c>
      <c r="H28" s="27"/>
      <c r="J28" s="8">
        <v>18</v>
      </c>
      <c r="K28" s="26"/>
      <c r="L28" s="118" t="e">
        <f>IF(VLOOKUP('Race 8'!K28,'Reference Ladies'!$C$3:$E$185,3,FALSE)=0," ",VLOOKUP('Race 8'!K28,'Reference Ladies'!$C$3:$E$185,3,FALSE))</f>
        <v>#N/A</v>
      </c>
      <c r="M28" s="119" t="str">
        <f>IF(ISERROR(INT(((-L28+'Race 8'!$B$6)/365.25))),"",INT(((-L28+'Race 8'!$B$6)/365.25)))</f>
        <v/>
      </c>
      <c r="N28" s="95"/>
      <c r="O28" s="93"/>
      <c r="P28" s="94" t="e">
        <f>(VLOOKUP(M28,'Ladies WAVA'!$A$6:$AG$102,$B$8,FALSE))/((3600*HOUR(N28))+(60*MINUTE(N28))+((1*SECOND(N28))))</f>
        <v>#N/A</v>
      </c>
      <c r="Q28" s="27"/>
      <c r="W28" s="14"/>
      <c r="Z28" s="14"/>
    </row>
    <row r="29" spans="1:26" ht="16" thickBot="1">
      <c r="A29" s="8">
        <v>19</v>
      </c>
      <c r="B29" s="26"/>
      <c r="C29" s="118" t="e">
        <f>IF(VLOOKUP('Race 8'!B29,'Reference Men'!$C$4:$E$196,3,FALSE)=0," ",VLOOKUP('Race 8'!B29,'Reference Men'!$C$4:$E$196,3,FALSE))</f>
        <v>#N/A</v>
      </c>
      <c r="D29" s="119" t="str">
        <f>IF(ISERROR(INT(((-C29+'Race 8'!$B$6)/365.25))),"",INT(((-C29+'Race 8'!$B$6)/365.25)))</f>
        <v/>
      </c>
      <c r="E29" s="95"/>
      <c r="F29" s="93"/>
      <c r="G29" s="94" t="e">
        <f>(VLOOKUP(D29,'Mens Wava'!$A$5:$AG$101,$B$8,FALSE))/((3600*HOUR(E29))+(60*MINUTE(E29))+((1*SECOND(E29))))</f>
        <v>#N/A</v>
      </c>
      <c r="H29" s="27"/>
      <c r="J29" s="8">
        <v>19</v>
      </c>
      <c r="K29" s="26"/>
      <c r="L29" s="118" t="e">
        <f>IF(VLOOKUP('Race 8'!K29,'Reference Ladies'!$C$3:$E$185,3,FALSE)=0," ",VLOOKUP('Race 8'!K29,'Reference Ladies'!$C$3:$E$185,3,FALSE))</f>
        <v>#N/A</v>
      </c>
      <c r="M29" s="119" t="str">
        <f>IF(ISERROR(INT(((-L29+'Race 8'!$B$6)/365.25))),"",INT(((-L29+'Race 8'!$B$6)/365.25)))</f>
        <v/>
      </c>
      <c r="N29" s="95"/>
      <c r="O29" s="93"/>
      <c r="P29" s="94" t="e">
        <f>(VLOOKUP(M29,'Ladies WAVA'!$A$6:$AG$102,$B$8,FALSE))/((3600*HOUR(N29))+(60*MINUTE(N29))+((1*SECOND(N29))))</f>
        <v>#N/A</v>
      </c>
      <c r="Q29" s="27"/>
      <c r="W29" s="14"/>
      <c r="Z29" s="14"/>
    </row>
    <row r="30" spans="1:26" ht="16" thickBot="1">
      <c r="A30" s="8">
        <v>20</v>
      </c>
      <c r="B30" s="26"/>
      <c r="C30" s="118" t="e">
        <f>IF(VLOOKUP('Race 8'!B30,'Reference Men'!$C$4:$E$196,3,FALSE)=0," ",VLOOKUP('Race 8'!B30,'Reference Men'!$C$4:$E$196,3,FALSE))</f>
        <v>#N/A</v>
      </c>
      <c r="D30" s="119" t="str">
        <f>IF(ISERROR(INT(((-C30+'Race 8'!$B$6)/365.25))),"",INT(((-C30+'Race 8'!$B$6)/365.25)))</f>
        <v/>
      </c>
      <c r="E30" s="95"/>
      <c r="F30" s="93"/>
      <c r="G30" s="94" t="e">
        <f>(VLOOKUP(D30,'Mens Wava'!$A$5:$AG$101,$B$8,FALSE))/((3600*HOUR(E30))+(60*MINUTE(E30))+((1*SECOND(E30))))</f>
        <v>#N/A</v>
      </c>
      <c r="H30" s="27"/>
      <c r="J30" s="8">
        <v>20</v>
      </c>
      <c r="K30" s="26"/>
      <c r="L30" s="118" t="e">
        <f>IF(VLOOKUP('Race 8'!K30,'Reference Ladies'!$C$3:$E$185,3,FALSE)=0," ",VLOOKUP('Race 8'!K30,'Reference Ladies'!$C$3:$E$185,3,FALSE))</f>
        <v>#N/A</v>
      </c>
      <c r="M30" s="119" t="str">
        <f>IF(ISERROR(INT(((-L30+'Race 8'!$B$6)/365.25))),"",INT(((-L30+'Race 8'!$B$6)/365.25)))</f>
        <v/>
      </c>
      <c r="N30" s="95"/>
      <c r="O30" s="93"/>
      <c r="P30" s="94" t="e">
        <f>(VLOOKUP(M30,'Ladies WAVA'!$A$6:$AG$102,$B$8,FALSE))/((3600*HOUR(N30))+(60*MINUTE(N30))+((1*SECOND(N30))))</f>
        <v>#N/A</v>
      </c>
      <c r="Q30" s="27"/>
      <c r="W30" s="14"/>
      <c r="Z30" s="14"/>
    </row>
    <row r="31" spans="1:26" ht="16" thickBot="1">
      <c r="A31" s="8">
        <v>21</v>
      </c>
      <c r="B31" s="85"/>
      <c r="C31" s="118" t="e">
        <f>IF(VLOOKUP('Race 8'!B31,'Reference Men'!$C$4:$E$196,3,FALSE)=0," ",VLOOKUP('Race 8'!B31,'Reference Men'!$C$4:$E$196,3,FALSE))</f>
        <v>#N/A</v>
      </c>
      <c r="D31" s="119" t="str">
        <f>IF(ISERROR(INT(((-C31+'Race 8'!$B$6)/365.25))),"",INT(((-C31+'Race 8'!$B$6)/365.25)))</f>
        <v/>
      </c>
      <c r="E31" s="86"/>
      <c r="F31" s="87"/>
      <c r="G31" s="94" t="e">
        <f>(VLOOKUP(D31,'Mens Wava'!$A$5:$AG$101,$B$8,FALSE))/((3600*HOUR(E31))+(60*MINUTE(E31))+((1*SECOND(E31))))</f>
        <v>#N/A</v>
      </c>
      <c r="H31" s="89"/>
      <c r="J31" s="8">
        <v>21</v>
      </c>
      <c r="K31" s="85"/>
      <c r="L31" s="118" t="e">
        <f>IF(VLOOKUP('Race 8'!K31,'Reference Ladies'!$C$3:$E$185,3,FALSE)=0," ",VLOOKUP('Race 8'!K31,'Reference Ladies'!$C$3:$E$185,3,FALSE))</f>
        <v>#N/A</v>
      </c>
      <c r="M31" s="119" t="str">
        <f>IF(ISERROR(INT(((-L31+'Race 8'!$B$6)/365.25))),"",INT(((-L31+'Race 8'!$B$6)/365.25)))</f>
        <v/>
      </c>
      <c r="N31" s="86"/>
      <c r="O31" s="87"/>
      <c r="P31" s="94" t="e">
        <f>(VLOOKUP(M31,'Ladies WAVA'!$A$6:$AG$102,$B$8,FALSE))/((3600*HOUR(N31))+(60*MINUTE(N31))+((1*SECOND(N31))))</f>
        <v>#N/A</v>
      </c>
      <c r="Q31" s="89"/>
    </row>
    <row r="32" spans="1:26" s="8" customFormat="1">
      <c r="F32" s="96">
        <f>SUM(F11:F31)</f>
        <v>0</v>
      </c>
      <c r="H32" s="96">
        <f>SUM(H11:H31)</f>
        <v>0</v>
      </c>
      <c r="O32" s="96">
        <f>SUM(O11:O24)</f>
        <v>0</v>
      </c>
      <c r="Q32" s="96">
        <f>SUM(Q11:Q24)</f>
        <v>0</v>
      </c>
    </row>
    <row r="33" spans="1:26">
      <c r="A33"/>
      <c r="W33" s="14"/>
      <c r="Z33" s="14"/>
    </row>
    <row r="34" spans="1:26">
      <c r="A34"/>
      <c r="W34" s="14"/>
      <c r="Z34" s="14"/>
    </row>
    <row r="35" spans="1:26">
      <c r="A35"/>
      <c r="W35" s="14"/>
      <c r="Z35" s="14"/>
    </row>
    <row r="36" spans="1:26">
      <c r="A36"/>
      <c r="W36" s="14"/>
      <c r="Z36" s="14"/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/>
      <c r="Z65" s="14"/>
    </row>
    <row r="66" spans="1:26">
      <c r="A66"/>
      <c r="W66" s="14"/>
      <c r="Z66" s="14"/>
    </row>
    <row r="67" spans="1:26">
      <c r="A67"/>
      <c r="W67" s="14"/>
      <c r="Z67" s="14"/>
    </row>
    <row r="68" spans="1:26">
      <c r="A68"/>
      <c r="W68" s="14"/>
      <c r="Z68" s="14"/>
    </row>
    <row r="69" spans="1:26">
      <c r="A69"/>
      <c r="W69" s="14"/>
      <c r="Z69" s="14"/>
    </row>
    <row r="70" spans="1:26">
      <c r="A70"/>
      <c r="W70" s="14"/>
      <c r="Z70" s="14"/>
    </row>
    <row r="71" spans="1:26">
      <c r="A71"/>
      <c r="W71" s="14"/>
      <c r="Z71" s="14"/>
    </row>
    <row r="72" spans="1:26">
      <c r="A72"/>
      <c r="W72" s="14"/>
      <c r="Z72" s="14"/>
    </row>
    <row r="73" spans="1:26">
      <c r="A73"/>
      <c r="W73" s="14"/>
      <c r="Z73" s="14"/>
    </row>
    <row r="74" spans="1:26">
      <c r="A74"/>
      <c r="W74" s="14"/>
      <c r="Z74" s="14"/>
    </row>
    <row r="75" spans="1:26">
      <c r="A75"/>
      <c r="W75" s="14"/>
      <c r="Z75" s="14"/>
    </row>
    <row r="76" spans="1:26">
      <c r="A76"/>
      <c r="W76" s="14"/>
      <c r="Z76" s="14"/>
    </row>
    <row r="77" spans="1:26">
      <c r="A77"/>
      <c r="W77" s="14"/>
      <c r="Z77" s="14"/>
    </row>
    <row r="78" spans="1:26">
      <c r="A78"/>
      <c r="W78" s="14"/>
      <c r="Z78" s="14"/>
    </row>
    <row r="79" spans="1:26">
      <c r="A79"/>
      <c r="W79" s="14"/>
      <c r="Z79" s="14"/>
    </row>
    <row r="80" spans="1:26">
      <c r="A80"/>
      <c r="W80" s="14"/>
      <c r="Z80" s="14"/>
    </row>
    <row r="81" spans="1:26">
      <c r="A81"/>
      <c r="W81" s="14"/>
      <c r="Z81" s="14"/>
    </row>
    <row r="82" spans="1:26">
      <c r="A82"/>
      <c r="W82" s="14"/>
      <c r="Z82" s="14"/>
    </row>
    <row r="83" spans="1:26">
      <c r="A83"/>
      <c r="W83" s="14"/>
      <c r="Z83" s="14"/>
    </row>
    <row r="84" spans="1:26">
      <c r="A84"/>
      <c r="W84" s="14">
        <f>+'Reference Men'!$C165</f>
        <v>0</v>
      </c>
      <c r="Z84" s="14"/>
    </row>
    <row r="85" spans="1:26">
      <c r="A85"/>
      <c r="W85" s="14" t="str">
        <f>+'Reference Men'!$C166</f>
        <v xml:space="preserve"> </v>
      </c>
      <c r="Z85" s="14"/>
    </row>
    <row r="86" spans="1:26">
      <c r="A86"/>
      <c r="W86" s="14" t="str">
        <f>+'Reference Men'!$C167</f>
        <v xml:space="preserve"> </v>
      </c>
      <c r="Z86" s="14"/>
    </row>
    <row r="87" spans="1:26">
      <c r="A87"/>
      <c r="W87" s="14" t="str">
        <f>+'Reference Men'!$C168</f>
        <v xml:space="preserve"> </v>
      </c>
      <c r="Z87" s="14"/>
    </row>
    <row r="88" spans="1:26">
      <c r="A88"/>
      <c r="W88" s="14" t="str">
        <f>+'Reference Men'!$C169</f>
        <v xml:space="preserve"> </v>
      </c>
      <c r="Z88" s="14"/>
    </row>
    <row r="89" spans="1:26">
      <c r="A89"/>
      <c r="W89" s="14" t="str">
        <f>+'Reference Men'!$C170</f>
        <v xml:space="preserve"> </v>
      </c>
      <c r="Z89" s="14"/>
    </row>
    <row r="90" spans="1:26">
      <c r="A90"/>
      <c r="W90" s="14" t="str">
        <f>+'Reference Men'!$C171</f>
        <v xml:space="preserve"> </v>
      </c>
      <c r="Z90" s="14"/>
    </row>
    <row r="91" spans="1:26">
      <c r="A91"/>
      <c r="W91" s="14" t="str">
        <f>+'Reference Men'!$C172</f>
        <v xml:space="preserve"> </v>
      </c>
      <c r="Z91" s="14"/>
    </row>
    <row r="92" spans="1:26">
      <c r="A92"/>
      <c r="W92" s="14" t="str">
        <f>+'Reference Men'!$C173</f>
        <v xml:space="preserve"> </v>
      </c>
      <c r="Z92" s="14"/>
    </row>
    <row r="93" spans="1:26">
      <c r="A93"/>
      <c r="W93" s="14" t="str">
        <f>+'Reference Men'!$C174</f>
        <v xml:space="preserve"> </v>
      </c>
      <c r="Z93" s="14"/>
    </row>
    <row r="94" spans="1:26">
      <c r="A94"/>
      <c r="W94" s="14" t="str">
        <f>+'Reference Men'!$C175</f>
        <v xml:space="preserve"> </v>
      </c>
      <c r="Z94" s="14"/>
    </row>
    <row r="95" spans="1:26">
      <c r="A95"/>
      <c r="W95" s="14" t="str">
        <f>+'Reference Men'!$C176</f>
        <v xml:space="preserve"> </v>
      </c>
      <c r="Z95" s="14"/>
    </row>
    <row r="96" spans="1:26">
      <c r="A96"/>
      <c r="W96" s="14" t="str">
        <f>+'Reference Men'!$C177</f>
        <v xml:space="preserve"> </v>
      </c>
      <c r="Z96" s="14"/>
    </row>
    <row r="97" spans="1:26">
      <c r="A97"/>
      <c r="W97" s="14" t="str">
        <f>+'Reference Men'!$C178</f>
        <v xml:space="preserve"> </v>
      </c>
      <c r="Z97" s="14"/>
    </row>
    <row r="98" spans="1:26">
      <c r="A98"/>
      <c r="W98" s="14" t="str">
        <f>+'Reference Men'!$C179</f>
        <v xml:space="preserve"> </v>
      </c>
      <c r="Z98" s="14"/>
    </row>
    <row r="99" spans="1:26">
      <c r="A99"/>
      <c r="W99" s="14" t="str">
        <f>+'Reference Men'!$C180</f>
        <v xml:space="preserve"> </v>
      </c>
      <c r="Z99" s="14"/>
    </row>
    <row r="100" spans="1:26">
      <c r="A100"/>
      <c r="W100" s="14" t="str">
        <f>+'Reference Men'!$C181</f>
        <v xml:space="preserve"> </v>
      </c>
      <c r="Z100" s="14"/>
    </row>
    <row r="101" spans="1:26">
      <c r="A101"/>
      <c r="W101" s="14" t="str">
        <f>+'Reference Men'!$C182</f>
        <v xml:space="preserve"> </v>
      </c>
      <c r="Z101" s="14"/>
    </row>
    <row r="102" spans="1:26">
      <c r="A102"/>
      <c r="W102" s="14" t="str">
        <f>+'Reference Men'!$C183</f>
        <v xml:space="preserve"> </v>
      </c>
      <c r="Z102" s="14"/>
    </row>
    <row r="103" spans="1:26">
      <c r="A103"/>
      <c r="W103" s="14" t="str">
        <f>+'Reference Men'!$C184</f>
        <v xml:space="preserve"> </v>
      </c>
      <c r="Z103" s="14"/>
    </row>
    <row r="104" spans="1:26">
      <c r="A104"/>
      <c r="W104" s="14" t="str">
        <f>+'Reference Men'!$C185</f>
        <v xml:space="preserve"> </v>
      </c>
      <c r="Z104" s="14"/>
    </row>
    <row r="105" spans="1:26">
      <c r="A105"/>
      <c r="W105" s="14" t="str">
        <f>+'Reference Men'!$C186</f>
        <v xml:space="preserve"> </v>
      </c>
      <c r="Z105" s="14"/>
    </row>
    <row r="106" spans="1:26">
      <c r="A106"/>
      <c r="W106" s="14" t="str">
        <f>+'Reference Men'!$C187</f>
        <v xml:space="preserve"> </v>
      </c>
      <c r="Z106" s="14"/>
    </row>
    <row r="107" spans="1:26">
      <c r="A107"/>
      <c r="W107" s="14" t="str">
        <f>+'Reference Men'!$C188</f>
        <v xml:space="preserve"> </v>
      </c>
      <c r="Z107" s="14"/>
    </row>
    <row r="108" spans="1:26">
      <c r="A108"/>
      <c r="W108" s="14" t="str">
        <f>+'Reference Men'!$C189</f>
        <v xml:space="preserve"> </v>
      </c>
      <c r="Z108" s="14"/>
    </row>
    <row r="109" spans="1:26">
      <c r="A109"/>
      <c r="W109" s="14" t="str">
        <f>+'Reference Men'!$C190</f>
        <v xml:space="preserve"> </v>
      </c>
      <c r="Z109" s="14"/>
    </row>
    <row r="110" spans="1:26">
      <c r="A110"/>
      <c r="W110" s="14" t="str">
        <f>+'Reference Men'!$C191</f>
        <v xml:space="preserve"> </v>
      </c>
      <c r="Z110" s="14"/>
    </row>
    <row r="111" spans="1:26">
      <c r="A111"/>
      <c r="W111" s="14" t="str">
        <f>+'Reference Men'!$C192</f>
        <v xml:space="preserve"> </v>
      </c>
      <c r="Z111" s="14"/>
    </row>
    <row r="112" spans="1:26">
      <c r="A112"/>
      <c r="W112" s="14" t="str">
        <f>+'Reference Men'!$C193</f>
        <v xml:space="preserve"> </v>
      </c>
      <c r="Z112" s="14"/>
    </row>
    <row r="113" spans="1:26">
      <c r="A113"/>
      <c r="W113" s="14" t="str">
        <f>+'Reference Men'!$C194</f>
        <v xml:space="preserve"> </v>
      </c>
      <c r="Z113" s="14"/>
    </row>
    <row r="114" spans="1:26">
      <c r="A114"/>
      <c r="W114" s="14" t="str">
        <f>+'Reference Men'!$C195</f>
        <v xml:space="preserve"> </v>
      </c>
      <c r="Z114" s="14"/>
    </row>
    <row r="115" spans="1:26">
      <c r="A115"/>
      <c r="W115" s="14" t="str">
        <f>+'Reference Men'!$C196</f>
        <v xml:space="preserve"> </v>
      </c>
      <c r="Z115" s="14"/>
    </row>
    <row r="116" spans="1:26">
      <c r="A116"/>
      <c r="W116" s="14" t="str">
        <f>+'Reference Men'!$C197</f>
        <v xml:space="preserve"> </v>
      </c>
      <c r="Z116" s="14"/>
    </row>
    <row r="117" spans="1:26">
      <c r="A117"/>
      <c r="W117" s="14" t="str">
        <f>+'Reference Men'!$C198</f>
        <v xml:space="preserve"> </v>
      </c>
      <c r="Z117" s="14"/>
    </row>
    <row r="118" spans="1:26">
      <c r="A118"/>
      <c r="W118" s="14" t="str">
        <f>+'Reference Men'!$C199</f>
        <v xml:space="preserve"> </v>
      </c>
      <c r="Z118" s="14"/>
    </row>
    <row r="119" spans="1:26">
      <c r="A119"/>
      <c r="W119" s="14" t="str">
        <f>+'Reference Men'!$C200</f>
        <v xml:space="preserve"> </v>
      </c>
      <c r="Z119" s="14"/>
    </row>
    <row r="120" spans="1:26">
      <c r="A120"/>
      <c r="W120" s="14" t="str">
        <f>+'Reference Men'!$C201</f>
        <v xml:space="preserve"> </v>
      </c>
      <c r="Z120" s="14"/>
    </row>
    <row r="121" spans="1:26">
      <c r="A121"/>
      <c r="W121" s="14" t="str">
        <f>+'Reference Men'!$C202</f>
        <v xml:space="preserve"> </v>
      </c>
      <c r="Z121" s="14"/>
    </row>
    <row r="122" spans="1:26">
      <c r="A122"/>
      <c r="W122" s="14" t="str">
        <f>+'Reference Men'!$C203</f>
        <v xml:space="preserve"> </v>
      </c>
      <c r="Z122" s="14"/>
    </row>
    <row r="123" spans="1:26">
      <c r="A123"/>
      <c r="W123" s="14" t="str">
        <f>+'Reference Men'!$C204</f>
        <v xml:space="preserve"> </v>
      </c>
      <c r="Z123" s="14"/>
    </row>
    <row r="124" spans="1:26">
      <c r="A124"/>
      <c r="W124" s="14" t="str">
        <f>+'Reference Men'!$C205</f>
        <v xml:space="preserve"> </v>
      </c>
      <c r="Z124" s="14"/>
    </row>
    <row r="125" spans="1:26">
      <c r="A125"/>
      <c r="W125" s="14" t="str">
        <f>+'Reference Men'!$C206</f>
        <v xml:space="preserve"> </v>
      </c>
      <c r="Z125" s="14"/>
    </row>
    <row r="126" spans="1:26">
      <c r="A126"/>
      <c r="W126" s="14" t="str">
        <f>+'Reference Men'!$C207</f>
        <v xml:space="preserve"> </v>
      </c>
      <c r="Z126" s="14"/>
    </row>
    <row r="127" spans="1:26">
      <c r="A127"/>
      <c r="W127" t="str">
        <f>+'Reference Men'!$C208</f>
        <v xml:space="preserve"> </v>
      </c>
      <c r="Z127" s="14" t="str">
        <f>+'Reference Men'!$C202</f>
        <v xml:space="preserve"> </v>
      </c>
    </row>
    <row r="128" spans="1:26">
      <c r="A128"/>
      <c r="W128" t="str">
        <f>+'Reference Men'!$C209</f>
        <v xml:space="preserve"> </v>
      </c>
      <c r="Z128" t="str">
        <f>+'Reference Men'!$C203</f>
        <v xml:space="preserve"> </v>
      </c>
    </row>
    <row r="129" spans="1:26">
      <c r="A129"/>
      <c r="W129" t="str">
        <f>+'Reference Men'!$C210</f>
        <v xml:space="preserve"> </v>
      </c>
      <c r="Z129" t="str">
        <f>+'Reference Men'!$C204</f>
        <v xml:space="preserve"> </v>
      </c>
    </row>
    <row r="130" spans="1:26">
      <c r="A130"/>
      <c r="W130" t="str">
        <f>+'Reference Men'!$C211</f>
        <v xml:space="preserve"> </v>
      </c>
      <c r="Z130" t="str">
        <f>+'Reference Men'!$C205</f>
        <v xml:space="preserve"> </v>
      </c>
    </row>
    <row r="131" spans="1:26">
      <c r="A131"/>
      <c r="W131" t="str">
        <f>+'Reference Men'!$C212</f>
        <v xml:space="preserve"> </v>
      </c>
      <c r="Z131" t="str">
        <f>+'Reference Men'!$C206</f>
        <v xml:space="preserve"> </v>
      </c>
    </row>
    <row r="132" spans="1:26">
      <c r="A132"/>
      <c r="W132" t="str">
        <f>+'Reference Men'!$C213</f>
        <v xml:space="preserve"> </v>
      </c>
      <c r="Z132" t="str">
        <f>+'Reference Men'!$C207</f>
        <v xml:space="preserve"> </v>
      </c>
    </row>
    <row r="133" spans="1:26">
      <c r="A133"/>
      <c r="W133" t="str">
        <f>+'Reference Men'!$C214</f>
        <v xml:space="preserve"> </v>
      </c>
      <c r="Z133" t="str">
        <f>+'Reference Men'!$C208</f>
        <v xml:space="preserve"> </v>
      </c>
    </row>
    <row r="134" spans="1:26">
      <c r="A134"/>
      <c r="W134" t="str">
        <f>+'Reference Men'!$C215</f>
        <v xml:space="preserve"> </v>
      </c>
      <c r="Z134" t="str">
        <f>+'Reference Men'!$C209</f>
        <v xml:space="preserve"> </v>
      </c>
    </row>
    <row r="135" spans="1:26">
      <c r="A135"/>
      <c r="W135" t="str">
        <f>+'Reference Men'!$C216</f>
        <v xml:space="preserve"> </v>
      </c>
      <c r="Z135" t="str">
        <f>+'Reference Men'!$C210</f>
        <v xml:space="preserve"> </v>
      </c>
    </row>
    <row r="136" spans="1:26">
      <c r="A136"/>
      <c r="W136" t="str">
        <f>+'Reference Men'!$C217</f>
        <v xml:space="preserve"> </v>
      </c>
      <c r="Z136" t="str">
        <f>+'Reference Men'!$C211</f>
        <v xml:space="preserve"> </v>
      </c>
    </row>
    <row r="137" spans="1:26">
      <c r="A137"/>
      <c r="W137" t="str">
        <f>+'Reference Men'!$C218</f>
        <v xml:space="preserve"> </v>
      </c>
      <c r="Z137" t="str">
        <f>+'Reference Men'!$C212</f>
        <v xml:space="preserve"> </v>
      </c>
    </row>
    <row r="138" spans="1:26">
      <c r="A138"/>
      <c r="W138" t="str">
        <f>+'Reference Men'!$C219</f>
        <v xml:space="preserve"> </v>
      </c>
      <c r="Z138" t="str">
        <f>+'Reference Men'!$C213</f>
        <v xml:space="preserve"> </v>
      </c>
    </row>
    <row r="139" spans="1:26">
      <c r="A139"/>
      <c r="W139" t="str">
        <f>+'Reference Men'!$C220</f>
        <v xml:space="preserve"> </v>
      </c>
      <c r="Z139" t="str">
        <f>+'Reference Men'!$C214</f>
        <v xml:space="preserve"> </v>
      </c>
    </row>
    <row r="140" spans="1:26">
      <c r="A140"/>
      <c r="W140" t="str">
        <f>+'Reference Men'!$C221</f>
        <v xml:space="preserve"> </v>
      </c>
      <c r="Z140" t="str">
        <f>+'Reference Men'!$C215</f>
        <v xml:space="preserve"> </v>
      </c>
    </row>
    <row r="141" spans="1:26">
      <c r="A141"/>
      <c r="W141" t="str">
        <f>+'Reference Men'!$C222</f>
        <v xml:space="preserve"> </v>
      </c>
      <c r="Z141" t="str">
        <f>+'Reference Men'!$C216</f>
        <v xml:space="preserve"> </v>
      </c>
    </row>
    <row r="142" spans="1:26">
      <c r="A142"/>
      <c r="W142" t="str">
        <f>+'Reference Men'!$C223</f>
        <v xml:space="preserve"> </v>
      </c>
      <c r="Z142" t="str">
        <f>+'Reference Men'!$C217</f>
        <v xml:space="preserve"> </v>
      </c>
    </row>
    <row r="143" spans="1:26">
      <c r="A143"/>
      <c r="W143" t="str">
        <f>+'Reference Men'!$C224</f>
        <v xml:space="preserve"> </v>
      </c>
      <c r="Z143" t="str">
        <f>+'Reference Men'!$C218</f>
        <v xml:space="preserve"> </v>
      </c>
    </row>
    <row r="144" spans="1:26">
      <c r="A144"/>
      <c r="W144" t="str">
        <f>+'Reference Men'!$C225</f>
        <v xml:space="preserve"> </v>
      </c>
      <c r="Z144" t="str">
        <f>+'Reference Men'!$C219</f>
        <v xml:space="preserve"> </v>
      </c>
    </row>
    <row r="145" spans="1:26">
      <c r="A145"/>
      <c r="W145" t="str">
        <f>+'Reference Men'!$C226</f>
        <v xml:space="preserve"> </v>
      </c>
      <c r="Z145" t="str">
        <f>+'Reference Men'!$C220</f>
        <v xml:space="preserve"> </v>
      </c>
    </row>
    <row r="146" spans="1:26">
      <c r="A146"/>
      <c r="W146" t="str">
        <f>+'Reference Men'!$C227</f>
        <v xml:space="preserve"> </v>
      </c>
      <c r="Z146" t="str">
        <f>+'Reference Men'!$C221</f>
        <v xml:space="preserve"> </v>
      </c>
    </row>
    <row r="147" spans="1:26">
      <c r="A147"/>
      <c r="W147" t="str">
        <f>+'Reference Men'!$C228</f>
        <v xml:space="preserve"> </v>
      </c>
      <c r="Z147" t="str">
        <f>+'Reference Men'!$C222</f>
        <v xml:space="preserve"> </v>
      </c>
    </row>
    <row r="148" spans="1:26">
      <c r="A148"/>
      <c r="W148" t="str">
        <f>+'Reference Men'!$C229</f>
        <v xml:space="preserve"> </v>
      </c>
      <c r="Z148" t="str">
        <f>+'Reference Men'!$C223</f>
        <v xml:space="preserve"> </v>
      </c>
    </row>
    <row r="149" spans="1:26">
      <c r="A149"/>
      <c r="W149" t="str">
        <f>+'Reference Men'!$C230</f>
        <v xml:space="preserve"> </v>
      </c>
      <c r="Z149" t="str">
        <f>+'Reference Men'!$C224</f>
        <v xml:space="preserve"> </v>
      </c>
    </row>
    <row r="150" spans="1:26">
      <c r="A150"/>
      <c r="W150" t="str">
        <f>+'Reference Men'!$C231</f>
        <v xml:space="preserve"> </v>
      </c>
      <c r="Z150" t="str">
        <f>+'Reference Men'!$C225</f>
        <v xml:space="preserve"> </v>
      </c>
    </row>
    <row r="151" spans="1:26">
      <c r="A151"/>
      <c r="W151" t="str">
        <f>+'Reference Men'!$C232</f>
        <v xml:space="preserve"> </v>
      </c>
      <c r="Z151" t="str">
        <f>+'Reference Men'!$C226</f>
        <v xml:space="preserve"> </v>
      </c>
    </row>
    <row r="152" spans="1:26">
      <c r="A152"/>
      <c r="W152" t="str">
        <f>+'Reference Men'!$C233</f>
        <v xml:space="preserve"> </v>
      </c>
      <c r="Z152" t="str">
        <f>+'Reference Men'!$C227</f>
        <v xml:space="preserve"> </v>
      </c>
    </row>
    <row r="153" spans="1:26">
      <c r="A153"/>
      <c r="W153" t="str">
        <f>+'Reference Men'!$C234</f>
        <v xml:space="preserve"> </v>
      </c>
      <c r="Z153" t="str">
        <f>+'Reference Men'!$C228</f>
        <v xml:space="preserve"> </v>
      </c>
    </row>
    <row r="154" spans="1:26">
      <c r="A154"/>
      <c r="W154" t="str">
        <f>+'Reference Men'!$C235</f>
        <v xml:space="preserve"> </v>
      </c>
      <c r="Z154" t="str">
        <f>+'Reference Men'!$C229</f>
        <v xml:space="preserve"> </v>
      </c>
    </row>
    <row r="155" spans="1:26">
      <c r="A155"/>
      <c r="W155" t="str">
        <f>+'Reference Men'!$C236</f>
        <v xml:space="preserve"> </v>
      </c>
      <c r="Z155" t="str">
        <f>+'Reference Men'!$C230</f>
        <v xml:space="preserve"> </v>
      </c>
    </row>
    <row r="156" spans="1:26">
      <c r="A156"/>
      <c r="W156" t="str">
        <f>+'Reference Men'!$C237</f>
        <v xml:space="preserve"> </v>
      </c>
      <c r="Z156" t="str">
        <f>+'Reference Men'!$C231</f>
        <v xml:space="preserve"> </v>
      </c>
    </row>
    <row r="157" spans="1:26">
      <c r="A157"/>
      <c r="W157" t="str">
        <f>+'Reference Men'!$C238</f>
        <v xml:space="preserve"> </v>
      </c>
      <c r="Z157" t="str">
        <f>+'Reference Men'!$C232</f>
        <v xml:space="preserve"> </v>
      </c>
    </row>
    <row r="158" spans="1:26">
      <c r="A158"/>
      <c r="W158" t="str">
        <f>+'Reference Men'!$C239</f>
        <v xml:space="preserve"> </v>
      </c>
      <c r="Z158" t="str">
        <f>+'Reference Men'!$C233</f>
        <v xml:space="preserve"> </v>
      </c>
    </row>
    <row r="159" spans="1:26">
      <c r="A159"/>
      <c r="W159" t="str">
        <f>+'Reference Men'!$C240</f>
        <v xml:space="preserve"> </v>
      </c>
      <c r="Z159" t="str">
        <f>+'Reference Men'!$C234</f>
        <v xml:space="preserve"> </v>
      </c>
    </row>
    <row r="160" spans="1:26">
      <c r="A160"/>
      <c r="W160" t="str">
        <f>+'Reference Men'!$C241</f>
        <v xml:space="preserve"> </v>
      </c>
      <c r="Z160" t="str">
        <f>+'Reference Men'!$C235</f>
        <v xml:space="preserve"> </v>
      </c>
    </row>
    <row r="161" spans="1:26">
      <c r="A161"/>
      <c r="W161" t="str">
        <f>+'Reference Men'!$C242</f>
        <v xml:space="preserve"> </v>
      </c>
      <c r="Z161" t="str">
        <f>+'Reference Men'!$C236</f>
        <v xml:space="preserve"> </v>
      </c>
    </row>
    <row r="162" spans="1:26">
      <c r="A162"/>
      <c r="Z162" t="str">
        <f>+'Reference Men'!$C237</f>
        <v xml:space="preserve"> </v>
      </c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:P31">
    <cfRule type="cellIs" dxfId="33" priority="5" stopIfTrue="1" operator="greaterThan">
      <formula>0.7</formula>
    </cfRule>
    <cfRule type="cellIs" dxfId="32" priority="6" stopIfTrue="1" operator="between">
      <formula>0.65</formula>
      <formula>0.7</formula>
    </cfRule>
  </conditionalFormatting>
  <conditionalFormatting sqref="G11:G31">
    <cfRule type="cellIs" dxfId="31" priority="7" stopIfTrue="1" operator="greaterThan">
      <formula>0.7</formula>
    </cfRule>
    <cfRule type="cellIs" dxfId="30" priority="8" stopIfTrue="1" operator="between">
      <formula>0.65</formula>
      <formula>0.7</formula>
    </cfRule>
  </conditionalFormatting>
  <conditionalFormatting sqref="G32">
    <cfRule type="cellIs" dxfId="29" priority="3" stopIfTrue="1" operator="greaterThan">
      <formula>0.7</formula>
    </cfRule>
    <cfRule type="cellIs" dxfId="28" priority="4" stopIfTrue="1" operator="between">
      <formula>0.65</formula>
      <formula>0.7</formula>
    </cfRule>
  </conditionalFormatting>
  <conditionalFormatting sqref="P32">
    <cfRule type="cellIs" dxfId="27" priority="1" stopIfTrue="1" operator="greaterThan">
      <formula>0.7</formula>
    </cfRule>
    <cfRule type="cellIs" dxfId="26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5:Z162"/>
  <sheetViews>
    <sheetView workbookViewId="0">
      <selection activeCell="J37" sqref="J37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23.5" bestFit="1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281</v>
      </c>
      <c r="F5" s="81" t="str">
        <f>VLOOKUP($A$5,'Ref - All Grand Prix Events'!$A$3:$E$14,3)</f>
        <v>Hogs Back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43079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11.7 km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20</v>
      </c>
      <c r="K8" s="52"/>
    </row>
    <row r="9" spans="1:26" ht="18" thickBot="1">
      <c r="B9" s="4" t="s">
        <v>47</v>
      </c>
      <c r="C9" s="2"/>
      <c r="D9" s="2"/>
      <c r="E9" s="249" t="s">
        <v>44</v>
      </c>
      <c r="F9" s="251"/>
      <c r="G9" s="249" t="s">
        <v>45</v>
      </c>
      <c r="H9" s="251"/>
      <c r="J9" s="8"/>
      <c r="K9" s="4" t="s">
        <v>51</v>
      </c>
      <c r="L9" s="2"/>
      <c r="M9" s="2"/>
      <c r="N9" s="249" t="s">
        <v>44</v>
      </c>
      <c r="O9" s="251"/>
      <c r="P9" s="249" t="s">
        <v>45</v>
      </c>
      <c r="Q9" s="251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/>
      <c r="C11" s="118" t="e">
        <f>IF(VLOOKUP('Race 9'!B11,'Reference Men'!$C$4:$E$196,3,FALSE)=0," ",VLOOKUP('Race 9'!B11,'Reference Men'!$C$4:$E$196,3,FALSE))</f>
        <v>#N/A</v>
      </c>
      <c r="D11" s="119" t="str">
        <f>IF(ISERROR(INT(((-C11+'Race 9'!$B$6)/365.25))),"",INT(((-C11+'Race 9'!$B$6)/365.25)))</f>
        <v/>
      </c>
      <c r="E11" s="95"/>
      <c r="F11" s="93"/>
      <c r="G11" s="94" t="e">
        <f>(VLOOKUP(D11,'Mens Wava'!$A$5:$AG$101,$B$8,FALSE))/((3600*HOUR(E11))+(60*MINUTE(E11))+((1*SECOND(E11))))</f>
        <v>#N/A</v>
      </c>
      <c r="H11" s="27"/>
      <c r="J11" s="8">
        <v>1</v>
      </c>
      <c r="K11" s="26"/>
      <c r="L11" s="118" t="e">
        <f>IF(VLOOKUP('Race 9'!K11,'Reference Ladies'!$C$3:$E$185,3,FALSE)=0," ",VLOOKUP('Race 9'!K11,'Reference Ladies'!$C$3:$E$185,3,FALSE))</f>
        <v>#N/A</v>
      </c>
      <c r="M11" s="119" t="str">
        <f>IF(ISERROR(INT(((-L11+'Race 9'!$B$6)/365.25))),"",INT(((-L11+'Race 9'!$B$6)/365.25)))</f>
        <v/>
      </c>
      <c r="N11" s="95"/>
      <c r="O11" s="93"/>
      <c r="P11" s="94" t="e">
        <f>(VLOOKUP(M11,'Ladies WAVA'!$A$6:$AG$102,$B$8,FALSE))/((3600*HOUR(N11))+(60*MINUTE(N11))+((1*SECOND(N11))))</f>
        <v>#N/A</v>
      </c>
      <c r="Q11" s="27"/>
      <c r="W11" s="14"/>
      <c r="Z11" s="14"/>
    </row>
    <row r="12" spans="1:26" ht="16" thickBot="1">
      <c r="A12" s="8">
        <v>2</v>
      </c>
      <c r="B12" s="26"/>
      <c r="C12" s="118" t="e">
        <f>IF(VLOOKUP('Race 9'!B12,'Reference Men'!$C$4:$E$196,3,FALSE)=0," ",VLOOKUP('Race 9'!B12,'Reference Men'!$C$4:$E$196,3,FALSE))</f>
        <v>#N/A</v>
      </c>
      <c r="D12" s="119" t="str">
        <f>IF(ISERROR(INT(((-C12+'Race 9'!$B$6)/365.25))),"",INT(((-C12+'Race 9'!$B$6)/365.25)))</f>
        <v/>
      </c>
      <c r="E12" s="95"/>
      <c r="F12" s="93"/>
      <c r="G12" s="94" t="e">
        <f>(VLOOKUP(D12,'Mens Wava'!$A$5:$AG$101,$B$8,FALSE))/((3600*HOUR(E12))+(60*MINUTE(E12))+((1*SECOND(E12))))</f>
        <v>#N/A</v>
      </c>
      <c r="H12" s="27"/>
      <c r="J12" s="8">
        <v>2</v>
      </c>
      <c r="K12" s="26"/>
      <c r="L12" s="118" t="e">
        <f>IF(VLOOKUP('Race 9'!K12,'Reference Ladies'!$C$3:$E$185,3,FALSE)=0," ",VLOOKUP('Race 9'!K12,'Reference Ladies'!$C$3:$E$185,3,FALSE))</f>
        <v>#N/A</v>
      </c>
      <c r="M12" s="119" t="str">
        <f>IF(ISERROR(INT(((-L12+'Race 9'!$B$6)/365.25))),"",INT(((-L12+'Race 9'!$B$6)/365.25)))</f>
        <v/>
      </c>
      <c r="N12" s="95"/>
      <c r="O12" s="93"/>
      <c r="P12" s="94" t="e">
        <f>(VLOOKUP(M12,'Ladies WAVA'!$A$6:$AG$102,$B$8,FALSE))/((3600*HOUR(N12))+(60*MINUTE(N12))+((1*SECOND(N12))))</f>
        <v>#N/A</v>
      </c>
      <c r="Q12" s="27"/>
      <c r="W12" s="14"/>
      <c r="Z12" s="14"/>
    </row>
    <row r="13" spans="1:26" ht="16" thickBot="1">
      <c r="A13" s="8">
        <v>3</v>
      </c>
      <c r="B13" s="26"/>
      <c r="C13" s="118" t="e">
        <f>IF(VLOOKUP('Race 9'!B13,'Reference Men'!$C$4:$E$196,3,FALSE)=0," ",VLOOKUP('Race 9'!B13,'Reference Men'!$C$4:$E$196,3,FALSE))</f>
        <v>#N/A</v>
      </c>
      <c r="D13" s="119" t="str">
        <f>IF(ISERROR(INT(((-C13+'Race 9'!$B$6)/365.25))),"",INT(((-C13+'Race 9'!$B$6)/365.25)))</f>
        <v/>
      </c>
      <c r="E13" s="95"/>
      <c r="F13" s="93"/>
      <c r="G13" s="94" t="e">
        <f>(VLOOKUP(D13,'Mens Wava'!$A$5:$AG$101,$B$8,FALSE))/((3600*HOUR(E13))+(60*MINUTE(E13))+((1*SECOND(E13))))</f>
        <v>#N/A</v>
      </c>
      <c r="H13" s="27"/>
      <c r="J13" s="8">
        <v>3</v>
      </c>
      <c r="K13" s="26"/>
      <c r="L13" s="118" t="e">
        <f>IF(VLOOKUP('Race 9'!K13,'Reference Ladies'!$C$3:$E$185,3,FALSE)=0," ",VLOOKUP('Race 9'!K13,'Reference Ladies'!$C$3:$E$185,3,FALSE))</f>
        <v>#N/A</v>
      </c>
      <c r="M13" s="119" t="str">
        <f>IF(ISERROR(INT(((-L13+'Race 9'!$B$6)/365.25))),"",INT(((-L13+'Race 9'!$B$6)/365.25)))</f>
        <v/>
      </c>
      <c r="N13" s="95"/>
      <c r="O13" s="93"/>
      <c r="P13" s="94" t="e">
        <f>(VLOOKUP(M13,'Ladies WAVA'!$A$6:$AG$102,$B$8,FALSE))/((3600*HOUR(N13))+(60*MINUTE(N13))+((1*SECOND(N13))))</f>
        <v>#N/A</v>
      </c>
      <c r="Q13" s="27"/>
      <c r="W13" s="14"/>
      <c r="Z13" s="14"/>
    </row>
    <row r="14" spans="1:26" ht="16" thickBot="1">
      <c r="A14" s="8">
        <v>4</v>
      </c>
      <c r="B14" s="26"/>
      <c r="C14" s="118" t="e">
        <f>IF(VLOOKUP('Race 9'!B14,'Reference Men'!$C$4:$E$196,3,FALSE)=0," ",VLOOKUP('Race 9'!B14,'Reference Men'!$C$4:$E$196,3,FALSE))</f>
        <v>#N/A</v>
      </c>
      <c r="D14" s="119" t="str">
        <f>IF(ISERROR(INT(((-C14+'Race 9'!$B$6)/365.25))),"",INT(((-C14+'Race 9'!$B$6)/365.25)))</f>
        <v/>
      </c>
      <c r="E14" s="95"/>
      <c r="F14" s="93"/>
      <c r="G14" s="94" t="e">
        <f>(VLOOKUP(D14,'Mens Wava'!$A$5:$AG$101,$B$8,FALSE))/((3600*HOUR(E14))+(60*MINUTE(E14))+((1*SECOND(E14))))</f>
        <v>#N/A</v>
      </c>
      <c r="H14" s="27"/>
      <c r="J14" s="8">
        <v>4</v>
      </c>
      <c r="K14" s="26"/>
      <c r="L14" s="118" t="e">
        <f>IF(VLOOKUP('Race 9'!K14,'Reference Ladies'!$C$3:$E$185,3,FALSE)=0," ",VLOOKUP('Race 9'!K14,'Reference Ladies'!$C$3:$E$185,3,FALSE))</f>
        <v>#N/A</v>
      </c>
      <c r="M14" s="119" t="str">
        <f>IF(ISERROR(INT(((-L14+'Race 9'!$B$6)/365.25))),"",INT(((-L14+'Race 9'!$B$6)/365.25)))</f>
        <v/>
      </c>
      <c r="N14" s="95"/>
      <c r="O14" s="93"/>
      <c r="P14" s="94" t="e">
        <f>(VLOOKUP(M14,'Ladies WAVA'!$A$6:$AG$102,$B$8,FALSE))/((3600*HOUR(N14))+(60*MINUTE(N14))+((1*SECOND(N14))))</f>
        <v>#N/A</v>
      </c>
      <c r="Q14" s="27"/>
      <c r="W14" s="14"/>
      <c r="Z14" s="14"/>
    </row>
    <row r="15" spans="1:26" ht="16" thickBot="1">
      <c r="A15" s="8">
        <v>5</v>
      </c>
      <c r="B15" s="26"/>
      <c r="C15" s="118" t="e">
        <f>IF(VLOOKUP('Race 9'!B15,'Reference Men'!$C$4:$E$196,3,FALSE)=0," ",VLOOKUP('Race 9'!B15,'Reference Men'!$C$4:$E$196,3,FALSE))</f>
        <v>#N/A</v>
      </c>
      <c r="D15" s="119" t="str">
        <f>IF(ISERROR(INT(((-C15+'Race 9'!$B$6)/365.25))),"",INT(((-C15+'Race 9'!$B$6)/365.25)))</f>
        <v/>
      </c>
      <c r="E15" s="95"/>
      <c r="F15" s="93"/>
      <c r="G15" s="94" t="e">
        <f>(VLOOKUP(D15,'Mens Wava'!$A$5:$AG$101,$B$8,FALSE))/((3600*HOUR(E15))+(60*MINUTE(E15))+((1*SECOND(E15))))</f>
        <v>#N/A</v>
      </c>
      <c r="H15" s="27"/>
      <c r="J15" s="8">
        <v>5</v>
      </c>
      <c r="K15" s="26"/>
      <c r="L15" s="118" t="e">
        <f>IF(VLOOKUP('Race 9'!K15,'Reference Ladies'!$C$3:$E$185,3,FALSE)=0," ",VLOOKUP('Race 9'!K15,'Reference Ladies'!$C$3:$E$185,3,FALSE))</f>
        <v>#N/A</v>
      </c>
      <c r="M15" s="119" t="str">
        <f>IF(ISERROR(INT(((-L15+'Race 9'!$B$6)/365.25))),"",INT(((-L15+'Race 9'!$B$6)/365.25)))</f>
        <v/>
      </c>
      <c r="N15" s="95"/>
      <c r="O15" s="93"/>
      <c r="P15" s="94" t="e">
        <f>(VLOOKUP(M15,'Ladies WAVA'!$A$6:$AG$102,$B$8,FALSE))/((3600*HOUR(N15))+(60*MINUTE(N15))+((1*SECOND(N15))))</f>
        <v>#N/A</v>
      </c>
      <c r="Q15" s="27"/>
      <c r="W15" s="14"/>
      <c r="Z15" s="14"/>
    </row>
    <row r="16" spans="1:26" ht="16" thickBot="1">
      <c r="A16" s="8">
        <v>6</v>
      </c>
      <c r="B16" s="26"/>
      <c r="C16" s="118" t="e">
        <f>IF(VLOOKUP('Race 9'!B16,'Reference Men'!$C$4:$E$196,3,FALSE)=0," ",VLOOKUP('Race 9'!B16,'Reference Men'!$C$4:$E$196,3,FALSE))</f>
        <v>#N/A</v>
      </c>
      <c r="D16" s="119" t="str">
        <f>IF(ISERROR(INT(((-C16+'Race 9'!$B$6)/365.25))),"",INT(((-C16+'Race 9'!$B$6)/365.25)))</f>
        <v/>
      </c>
      <c r="E16" s="95"/>
      <c r="F16" s="93"/>
      <c r="G16" s="94" t="e">
        <f>(VLOOKUP(D16,'Mens Wava'!$A$5:$AG$101,$B$8,FALSE))/((3600*HOUR(E16))+(60*MINUTE(E16))+((1*SECOND(E16))))</f>
        <v>#N/A</v>
      </c>
      <c r="H16" s="27"/>
      <c r="J16" s="8">
        <v>6</v>
      </c>
      <c r="K16" s="26"/>
      <c r="L16" s="118" t="e">
        <f>IF(VLOOKUP('Race 9'!K16,'Reference Ladies'!$C$3:$E$185,3,FALSE)=0," ",VLOOKUP('Race 9'!K16,'Reference Ladies'!$C$3:$E$185,3,FALSE))</f>
        <v>#N/A</v>
      </c>
      <c r="M16" s="119" t="str">
        <f>IF(ISERROR(INT(((-L16+'Race 9'!$B$6)/365.25))),"",INT(((-L16+'Race 9'!$B$6)/365.25)))</f>
        <v/>
      </c>
      <c r="N16" s="95"/>
      <c r="O16" s="93"/>
      <c r="P16" s="94" t="e">
        <f>(VLOOKUP(M16,'Ladies WAVA'!$A$6:$AG$102,$B$8,FALSE))/((3600*HOUR(N16))+(60*MINUTE(N16))+((1*SECOND(N16))))</f>
        <v>#N/A</v>
      </c>
      <c r="Q16" s="27"/>
      <c r="W16" s="14"/>
      <c r="Z16" s="14"/>
    </row>
    <row r="17" spans="1:26" ht="16" thickBot="1">
      <c r="A17" s="8">
        <v>7</v>
      </c>
      <c r="B17" s="26"/>
      <c r="C17" s="118" t="e">
        <f>IF(VLOOKUP('Race 9'!B17,'Reference Men'!$C$4:$E$196,3,FALSE)=0," ",VLOOKUP('Race 9'!B17,'Reference Men'!$C$4:$E$196,3,FALSE))</f>
        <v>#N/A</v>
      </c>
      <c r="D17" s="119" t="str">
        <f>IF(ISERROR(INT(((-C17+'Race 9'!$B$6)/365.25))),"",INT(((-C17+'Race 9'!$B$6)/365.25)))</f>
        <v/>
      </c>
      <c r="E17" s="95"/>
      <c r="F17" s="93"/>
      <c r="G17" s="94" t="e">
        <f>(VLOOKUP(D17,'Mens Wava'!$A$5:$AG$101,$B$8,FALSE))/((3600*HOUR(E17))+(60*MINUTE(E17))+((1*SECOND(E17))))</f>
        <v>#N/A</v>
      </c>
      <c r="H17" s="27"/>
      <c r="J17" s="8">
        <v>7</v>
      </c>
      <c r="K17" s="26"/>
      <c r="L17" s="118" t="e">
        <f>IF(VLOOKUP('Race 9'!K17,'Reference Ladies'!$C$3:$E$185,3,FALSE)=0," ",VLOOKUP('Race 9'!K17,'Reference Ladies'!$C$3:$E$185,3,FALSE))</f>
        <v>#N/A</v>
      </c>
      <c r="M17" s="119" t="str">
        <f>IF(ISERROR(INT(((-L17+'Race 9'!$B$6)/365.25))),"",INT(((-L17+'Race 9'!$B$6)/365.25)))</f>
        <v/>
      </c>
      <c r="N17" s="95"/>
      <c r="O17" s="93"/>
      <c r="P17" s="94" t="e">
        <f>(VLOOKUP(M17,'Ladies WAVA'!$A$6:$AG$102,$B$8,FALSE))/((3600*HOUR(N17))+(60*MINUTE(N17))+((1*SECOND(N17))))</f>
        <v>#N/A</v>
      </c>
      <c r="Q17" s="27"/>
      <c r="W17" s="14"/>
      <c r="Z17" s="14"/>
    </row>
    <row r="18" spans="1:26" ht="16" thickBot="1">
      <c r="A18" s="8">
        <v>8</v>
      </c>
      <c r="B18" s="26"/>
      <c r="C18" s="118" t="e">
        <f>IF(VLOOKUP('Race 9'!B18,'Reference Men'!$C$4:$E$196,3,FALSE)=0," ",VLOOKUP('Race 9'!B18,'Reference Men'!$C$4:$E$196,3,FALSE))</f>
        <v>#N/A</v>
      </c>
      <c r="D18" s="119" t="str">
        <f>IF(ISERROR(INT(((-C18+'Race 9'!$B$6)/365.25))),"",INT(((-C18+'Race 9'!$B$6)/365.25)))</f>
        <v/>
      </c>
      <c r="E18" s="95"/>
      <c r="F18" s="93"/>
      <c r="G18" s="94" t="e">
        <f>(VLOOKUP(D18,'Mens Wava'!$A$5:$AG$101,$B$8,FALSE))/((3600*HOUR(E18))+(60*MINUTE(E18))+((1*SECOND(E18))))</f>
        <v>#N/A</v>
      </c>
      <c r="H18" s="27"/>
      <c r="J18" s="8">
        <v>8</v>
      </c>
      <c r="K18" s="26"/>
      <c r="L18" s="118" t="e">
        <f>IF(VLOOKUP('Race 9'!K18,'Reference Ladies'!$C$3:$E$185,3,FALSE)=0," ",VLOOKUP('Race 9'!K18,'Reference Ladies'!$C$3:$E$185,3,FALSE))</f>
        <v>#N/A</v>
      </c>
      <c r="M18" s="119" t="str">
        <f>IF(ISERROR(INT(((-L18+'Race 9'!$B$6)/365.25))),"",INT(((-L18+'Race 9'!$B$6)/365.25)))</f>
        <v/>
      </c>
      <c r="N18" s="95"/>
      <c r="O18" s="93"/>
      <c r="P18" s="94" t="e">
        <f>(VLOOKUP(M18,'Ladies WAVA'!$A$6:$AG$102,$B$8,FALSE))/((3600*HOUR(N18))+(60*MINUTE(N18))+((1*SECOND(N18))))</f>
        <v>#N/A</v>
      </c>
      <c r="Q18" s="27"/>
      <c r="W18" s="14"/>
      <c r="Z18" s="14"/>
    </row>
    <row r="19" spans="1:26" ht="16" thickBot="1">
      <c r="A19" s="8">
        <v>9</v>
      </c>
      <c r="B19" s="26"/>
      <c r="C19" s="118" t="e">
        <f>IF(VLOOKUP('Race 9'!B19,'Reference Men'!$C$4:$E$196,3,FALSE)=0," ",VLOOKUP('Race 9'!B19,'Reference Men'!$C$4:$E$196,3,FALSE))</f>
        <v>#N/A</v>
      </c>
      <c r="D19" s="119" t="str">
        <f>IF(ISERROR(INT(((-C19+'Race 9'!$B$6)/365.25))),"",INT(((-C19+'Race 9'!$B$6)/365.25)))</f>
        <v/>
      </c>
      <c r="E19" s="95"/>
      <c r="F19" s="93"/>
      <c r="G19" s="94" t="e">
        <f>(VLOOKUP(D19,'Mens Wava'!$A$5:$AG$101,$B$8,FALSE))/((3600*HOUR(E19))+(60*MINUTE(E19))+((1*SECOND(E19))))</f>
        <v>#N/A</v>
      </c>
      <c r="H19" s="27"/>
      <c r="J19" s="8">
        <v>9</v>
      </c>
      <c r="K19" s="26"/>
      <c r="L19" s="118" t="e">
        <f>IF(VLOOKUP('Race 9'!K19,'Reference Ladies'!$C$3:$E$185,3,FALSE)=0," ",VLOOKUP('Race 9'!K19,'Reference Ladies'!$C$3:$E$185,3,FALSE))</f>
        <v>#N/A</v>
      </c>
      <c r="M19" s="119" t="str">
        <f>IF(ISERROR(INT(((-L19+'Race 9'!$B$6)/365.25))),"",INT(((-L19+'Race 9'!$B$6)/365.25)))</f>
        <v/>
      </c>
      <c r="N19" s="95"/>
      <c r="O19" s="93"/>
      <c r="P19" s="94" t="e">
        <f>(VLOOKUP(M19,'Ladies WAVA'!$A$6:$AG$102,$B$8,FALSE))/((3600*HOUR(N19))+(60*MINUTE(N19))+((1*SECOND(N19))))</f>
        <v>#N/A</v>
      </c>
      <c r="Q19" s="27"/>
      <c r="W19" s="14"/>
      <c r="Z19" s="14"/>
    </row>
    <row r="20" spans="1:26" ht="16" thickBot="1">
      <c r="A20" s="8">
        <v>10</v>
      </c>
      <c r="B20" s="26"/>
      <c r="C20" s="118" t="e">
        <f>IF(VLOOKUP('Race 9'!B20,'Reference Men'!$C$4:$E$196,3,FALSE)=0," ",VLOOKUP('Race 9'!B20,'Reference Men'!$C$4:$E$196,3,FALSE))</f>
        <v>#N/A</v>
      </c>
      <c r="D20" s="119" t="str">
        <f>IF(ISERROR(INT(((-C20+'Race 9'!$B$6)/365.25))),"",INT(((-C20+'Race 9'!$B$6)/365.25)))</f>
        <v/>
      </c>
      <c r="E20" s="95"/>
      <c r="F20" s="93"/>
      <c r="G20" s="94" t="e">
        <f>(VLOOKUP(D20,'Mens Wava'!$A$5:$AG$101,$B$8,FALSE))/((3600*HOUR(E20))+(60*MINUTE(E20))+((1*SECOND(E20))))</f>
        <v>#N/A</v>
      </c>
      <c r="H20" s="27"/>
      <c r="J20" s="8">
        <v>10</v>
      </c>
      <c r="K20" s="26"/>
      <c r="L20" s="118" t="e">
        <f>IF(VLOOKUP('Race 9'!K20,'Reference Ladies'!$C$3:$E$185,3,FALSE)=0," ",VLOOKUP('Race 9'!K20,'Reference Ladies'!$C$3:$E$185,3,FALSE))</f>
        <v>#N/A</v>
      </c>
      <c r="M20" s="119" t="str">
        <f>IF(ISERROR(INT(((-L20+'Race 9'!$B$6)/365.25))),"",INT(((-L20+'Race 9'!$B$6)/365.25)))</f>
        <v/>
      </c>
      <c r="N20" s="95"/>
      <c r="O20" s="93"/>
      <c r="P20" s="94" t="e">
        <f>(VLOOKUP(M20,'Ladies WAVA'!$A$6:$AG$102,$B$8,FALSE))/((3600*HOUR(N20))+(60*MINUTE(N20))+((1*SECOND(N20))))</f>
        <v>#N/A</v>
      </c>
      <c r="Q20" s="27"/>
      <c r="W20" s="14"/>
      <c r="Z20" s="14"/>
    </row>
    <row r="21" spans="1:26" ht="16" thickBot="1">
      <c r="A21" s="8">
        <v>11</v>
      </c>
      <c r="B21" s="26"/>
      <c r="C21" s="118" t="e">
        <f>IF(VLOOKUP('Race 9'!B21,'Reference Men'!$C$4:$E$196,3,FALSE)=0," ",VLOOKUP('Race 9'!B21,'Reference Men'!$C$4:$E$196,3,FALSE))</f>
        <v>#N/A</v>
      </c>
      <c r="D21" s="119" t="str">
        <f>IF(ISERROR(INT(((-C21+'Race 9'!$B$6)/365.25))),"",INT(((-C21+'Race 9'!$B$6)/365.25)))</f>
        <v/>
      </c>
      <c r="E21" s="95"/>
      <c r="F21" s="93"/>
      <c r="G21" s="94" t="e">
        <f>(VLOOKUP(D21,'Mens Wava'!$A$5:$AG$101,$B$8,FALSE))/((3600*HOUR(E21))+(60*MINUTE(E21))+((1*SECOND(E21))))</f>
        <v>#N/A</v>
      </c>
      <c r="H21" s="27"/>
      <c r="J21" s="8">
        <v>11</v>
      </c>
      <c r="K21" s="26"/>
      <c r="L21" s="118" t="e">
        <f>IF(VLOOKUP('Race 9'!K21,'Reference Ladies'!$C$3:$E$185,3,FALSE)=0," ",VLOOKUP('Race 9'!K21,'Reference Ladies'!$C$3:$E$185,3,FALSE))</f>
        <v>#N/A</v>
      </c>
      <c r="M21" s="119" t="str">
        <f>IF(ISERROR(INT(((-L21+'Race 9'!$B$6)/365.25))),"",INT(((-L21+'Race 9'!$B$6)/365.25)))</f>
        <v/>
      </c>
      <c r="N21" s="95"/>
      <c r="O21" s="93"/>
      <c r="P21" s="94" t="e">
        <f>(VLOOKUP(M21,'Ladies WAVA'!$A$6:$AG$102,$B$8,FALSE))/((3600*HOUR(N21))+(60*MINUTE(N21))+((1*SECOND(N21))))</f>
        <v>#N/A</v>
      </c>
      <c r="Q21" s="27"/>
      <c r="W21" s="14"/>
      <c r="Z21" s="14"/>
    </row>
    <row r="22" spans="1:26" ht="16" thickBot="1">
      <c r="A22" s="8">
        <v>12</v>
      </c>
      <c r="B22" s="26"/>
      <c r="C22" s="118" t="e">
        <f>IF(VLOOKUP('Race 9'!B22,'Reference Men'!$C$4:$E$196,3,FALSE)=0," ",VLOOKUP('Race 9'!B22,'Reference Men'!$C$4:$E$196,3,FALSE))</f>
        <v>#N/A</v>
      </c>
      <c r="D22" s="119" t="str">
        <f>IF(ISERROR(INT(((-C22+'Race 9'!$B$6)/365.25))),"",INT(((-C22+'Race 9'!$B$6)/365.25)))</f>
        <v/>
      </c>
      <c r="E22" s="95"/>
      <c r="F22" s="93"/>
      <c r="G22" s="94" t="e">
        <f>(VLOOKUP(D22,'Mens Wava'!$A$5:$AG$101,$B$8,FALSE))/((3600*HOUR(E22))+(60*MINUTE(E22))+((1*SECOND(E22))))</f>
        <v>#N/A</v>
      </c>
      <c r="H22" s="27"/>
      <c r="J22" s="8">
        <v>12</v>
      </c>
      <c r="K22" s="26"/>
      <c r="L22" s="118" t="e">
        <f>IF(VLOOKUP('Race 9'!K22,'Reference Ladies'!$C$3:$E$185,3,FALSE)=0," ",VLOOKUP('Race 9'!K22,'Reference Ladies'!$C$3:$E$185,3,FALSE))</f>
        <v>#N/A</v>
      </c>
      <c r="M22" s="119" t="str">
        <f>IF(ISERROR(INT(((-L22+'Race 9'!$B$6)/365.25))),"",INT(((-L22+'Race 9'!$B$6)/365.25)))</f>
        <v/>
      </c>
      <c r="N22" s="95"/>
      <c r="O22" s="93"/>
      <c r="P22" s="94" t="e">
        <f>(VLOOKUP(M22,'Ladies WAVA'!$A$6:$AG$102,$B$8,FALSE))/((3600*HOUR(N22))+(60*MINUTE(N22))+((1*SECOND(N22))))</f>
        <v>#N/A</v>
      </c>
      <c r="Q22" s="27"/>
      <c r="W22" s="14"/>
      <c r="Z22" s="14"/>
    </row>
    <row r="23" spans="1:26" ht="16" thickBot="1">
      <c r="A23" s="8">
        <v>13</v>
      </c>
      <c r="B23" s="26"/>
      <c r="C23" s="118" t="e">
        <f>IF(VLOOKUP('Race 9'!B23,'Reference Men'!$C$4:$E$196,3,FALSE)=0," ",VLOOKUP('Race 9'!B23,'Reference Men'!$C$4:$E$196,3,FALSE))</f>
        <v>#N/A</v>
      </c>
      <c r="D23" s="119" t="str">
        <f>IF(ISERROR(INT(((-C23+'Race 9'!$B$6)/365.25))),"",INT(((-C23+'Race 9'!$B$6)/365.25)))</f>
        <v/>
      </c>
      <c r="E23" s="95"/>
      <c r="F23" s="93"/>
      <c r="G23" s="94" t="e">
        <f>(VLOOKUP(D23,'Mens Wava'!$A$5:$AG$101,$B$8,FALSE))/((3600*HOUR(E23))+(60*MINUTE(E23))+((1*SECOND(E23))))</f>
        <v>#N/A</v>
      </c>
      <c r="H23" s="27"/>
      <c r="J23" s="8">
        <v>13</v>
      </c>
      <c r="K23" s="26"/>
      <c r="L23" s="118" t="e">
        <f>IF(VLOOKUP('Race 9'!K23,'Reference Ladies'!$C$3:$E$185,3,FALSE)=0," ",VLOOKUP('Race 9'!K23,'Reference Ladies'!$C$3:$E$185,3,FALSE))</f>
        <v>#N/A</v>
      </c>
      <c r="M23" s="119" t="str">
        <f>IF(ISERROR(INT(((-L23+'Race 9'!$B$6)/365.25))),"",INT(((-L23+'Race 9'!$B$6)/365.25)))</f>
        <v/>
      </c>
      <c r="N23" s="95"/>
      <c r="O23" s="93"/>
      <c r="P23" s="94" t="e">
        <f>(VLOOKUP(M23,'Ladies WAVA'!$A$6:$AG$102,$B$8,FALSE))/((3600*HOUR(N23))+(60*MINUTE(N23))+((1*SECOND(N23))))</f>
        <v>#N/A</v>
      </c>
      <c r="Q23" s="27"/>
      <c r="W23" s="14"/>
      <c r="Z23" s="14"/>
    </row>
    <row r="24" spans="1:26" ht="16" thickBot="1">
      <c r="A24" s="8">
        <v>14</v>
      </c>
      <c r="B24" s="26"/>
      <c r="C24" s="118" t="e">
        <f>IF(VLOOKUP('Race 9'!B24,'Reference Men'!$C$4:$E$196,3,FALSE)=0," ",VLOOKUP('Race 9'!B24,'Reference Men'!$C$4:$E$196,3,FALSE))</f>
        <v>#N/A</v>
      </c>
      <c r="D24" s="119" t="str">
        <f>IF(ISERROR(INT(((-C24+'Race 9'!$B$6)/365.25))),"",INT(((-C24+'Race 9'!$B$6)/365.25)))</f>
        <v/>
      </c>
      <c r="E24" s="95"/>
      <c r="F24" s="93"/>
      <c r="G24" s="94" t="e">
        <f>(VLOOKUP(D24,'Mens Wava'!$A$5:$AG$101,$B$8,FALSE))/((3600*HOUR(E24))+(60*MINUTE(E24))+((1*SECOND(E24))))</f>
        <v>#N/A</v>
      </c>
      <c r="H24" s="27"/>
      <c r="J24" s="8">
        <v>14</v>
      </c>
      <c r="K24" s="26"/>
      <c r="L24" s="118" t="e">
        <f>IF(VLOOKUP('Race 9'!K24,'Reference Ladies'!$C$3:$E$185,3,FALSE)=0," ",VLOOKUP('Race 9'!K24,'Reference Ladies'!$C$3:$E$185,3,FALSE))</f>
        <v>#N/A</v>
      </c>
      <c r="M24" s="119" t="str">
        <f>IF(ISERROR(INT(((-L24+'Race 9'!$B$6)/365.25))),"",INT(((-L24+'Race 9'!$B$6)/365.25)))</f>
        <v/>
      </c>
      <c r="N24" s="95"/>
      <c r="O24" s="93"/>
      <c r="P24" s="94" t="e">
        <f>(VLOOKUP(M24,'Ladies WAVA'!$A$6:$AG$102,$B$8,FALSE))/((3600*HOUR(N24))+(60*MINUTE(N24))+((1*SECOND(N24))))</f>
        <v>#N/A</v>
      </c>
      <c r="Q24" s="27"/>
      <c r="W24" s="14"/>
      <c r="Z24" s="14"/>
    </row>
    <row r="25" spans="1:26" ht="16" thickBot="1">
      <c r="A25" s="8">
        <v>15</v>
      </c>
      <c r="B25" s="26"/>
      <c r="C25" s="118" t="e">
        <f>IF(VLOOKUP('Race 9'!B25,'Reference Men'!$C$4:$E$196,3,FALSE)=0," ",VLOOKUP('Race 9'!B25,'Reference Men'!$C$4:$E$196,3,FALSE))</f>
        <v>#N/A</v>
      </c>
      <c r="D25" s="119" t="str">
        <f>IF(ISERROR(INT(((-C25+'Race 9'!$B$6)/365.25))),"",INT(((-C25+'Race 9'!$B$6)/365.25)))</f>
        <v/>
      </c>
      <c r="E25" s="95"/>
      <c r="F25" s="93"/>
      <c r="G25" s="94" t="e">
        <f>(VLOOKUP(D25,'Mens Wava'!$A$5:$AG$101,$B$8,FALSE))/((3600*HOUR(E25))+(60*MINUTE(E25))+((1*SECOND(E25))))</f>
        <v>#N/A</v>
      </c>
      <c r="H25" s="27"/>
      <c r="J25" s="8">
        <v>15</v>
      </c>
      <c r="K25" s="26"/>
      <c r="L25" s="118" t="e">
        <f>IF(VLOOKUP('Race 9'!K25,'Reference Ladies'!$C$3:$E$185,3,FALSE)=0," ",VLOOKUP('Race 9'!K25,'Reference Ladies'!$C$3:$E$185,3,FALSE))</f>
        <v>#N/A</v>
      </c>
      <c r="M25" s="119" t="str">
        <f>IF(ISERROR(INT(((-L25+'Race 9'!$B$6)/365.25))),"",INT(((-L25+'Race 9'!$B$6)/365.25)))</f>
        <v/>
      </c>
      <c r="N25" s="95"/>
      <c r="O25" s="93"/>
      <c r="P25" s="94" t="e">
        <f>(VLOOKUP(M25,'Ladies WAVA'!$A$6:$AG$102,$B$8,FALSE))/((3600*HOUR(N25))+(60*MINUTE(N25))+((1*SECOND(N25))))</f>
        <v>#N/A</v>
      </c>
      <c r="Q25" s="27"/>
      <c r="W25" s="14"/>
      <c r="Z25" s="14"/>
    </row>
    <row r="26" spans="1:26" ht="16" thickBot="1">
      <c r="A26" s="8">
        <v>16</v>
      </c>
      <c r="B26" s="26"/>
      <c r="C26" s="118" t="e">
        <f>IF(VLOOKUP('Race 9'!B26,'Reference Men'!$C$4:$E$196,3,FALSE)=0," ",VLOOKUP('Race 9'!B26,'Reference Men'!$C$4:$E$196,3,FALSE))</f>
        <v>#N/A</v>
      </c>
      <c r="D26" s="119" t="str">
        <f>IF(ISERROR(INT(((-C26+'Race 9'!$B$6)/365.25))),"",INT(((-C26+'Race 9'!$B$6)/365.25)))</f>
        <v/>
      </c>
      <c r="E26" s="95"/>
      <c r="F26" s="93"/>
      <c r="G26" s="94" t="e">
        <f>(VLOOKUP(D26,'Mens Wava'!$A$5:$AG$101,$B$8,FALSE))/((3600*HOUR(E26))+(60*MINUTE(E26))+((1*SECOND(E26))))</f>
        <v>#N/A</v>
      </c>
      <c r="H26" s="27"/>
      <c r="J26" s="8">
        <v>16</v>
      </c>
      <c r="K26" s="26"/>
      <c r="L26" s="118" t="e">
        <f>IF(VLOOKUP('Race 9'!K26,'Reference Ladies'!$C$3:$E$185,3,FALSE)=0," ",VLOOKUP('Race 9'!K26,'Reference Ladies'!$C$3:$E$185,3,FALSE))</f>
        <v>#N/A</v>
      </c>
      <c r="M26" s="119" t="str">
        <f>IF(ISERROR(INT(((-L26+'Race 9'!$B$6)/365.25))),"",INT(((-L26+'Race 9'!$B$6)/365.25)))</f>
        <v/>
      </c>
      <c r="N26" s="95"/>
      <c r="O26" s="93"/>
      <c r="P26" s="94" t="e">
        <f>(VLOOKUP(M26,'Ladies WAVA'!$A$6:$AG$102,$B$8,FALSE))/((3600*HOUR(N26))+(60*MINUTE(N26))+((1*SECOND(N26))))</f>
        <v>#N/A</v>
      </c>
      <c r="Q26" s="27"/>
      <c r="W26" s="14"/>
      <c r="Z26" s="14"/>
    </row>
    <row r="27" spans="1:26" ht="16" thickBot="1">
      <c r="A27" s="8">
        <v>17</v>
      </c>
      <c r="B27" s="26"/>
      <c r="C27" s="118" t="e">
        <f>IF(VLOOKUP('Race 9'!B27,'Reference Men'!$C$4:$E$196,3,FALSE)=0," ",VLOOKUP('Race 9'!B27,'Reference Men'!$C$4:$E$196,3,FALSE))</f>
        <v>#N/A</v>
      </c>
      <c r="D27" s="119" t="str">
        <f>IF(ISERROR(INT(((-C27+'Race 9'!$B$6)/365.25))),"",INT(((-C27+'Race 9'!$B$6)/365.25)))</f>
        <v/>
      </c>
      <c r="E27" s="95"/>
      <c r="F27" s="93"/>
      <c r="G27" s="94" t="e">
        <f>(VLOOKUP(D27,'Mens Wava'!$A$5:$AG$101,$B$8,FALSE))/((3600*HOUR(E27))+(60*MINUTE(E27))+((1*SECOND(E27))))</f>
        <v>#N/A</v>
      </c>
      <c r="H27" s="27"/>
      <c r="J27" s="8">
        <v>17</v>
      </c>
      <c r="K27" s="26"/>
      <c r="L27" s="118" t="e">
        <f>IF(VLOOKUP('Race 9'!K27,'Reference Ladies'!$C$3:$E$185,3,FALSE)=0," ",VLOOKUP('Race 9'!K27,'Reference Ladies'!$C$3:$E$185,3,FALSE))</f>
        <v>#N/A</v>
      </c>
      <c r="M27" s="119" t="str">
        <f>IF(ISERROR(INT(((-L27+'Race 9'!$B$6)/365.25))),"",INT(((-L27+'Race 9'!$B$6)/365.25)))</f>
        <v/>
      </c>
      <c r="N27" s="95"/>
      <c r="O27" s="93"/>
      <c r="P27" s="94" t="e">
        <f>(VLOOKUP(M27,'Ladies WAVA'!$A$6:$AG$102,$B$8,FALSE))/((3600*HOUR(N27))+(60*MINUTE(N27))+((1*SECOND(N27))))</f>
        <v>#N/A</v>
      </c>
      <c r="Q27" s="27"/>
      <c r="W27" s="14"/>
      <c r="Z27" s="14"/>
    </row>
    <row r="28" spans="1:26" ht="16" thickBot="1">
      <c r="A28" s="8">
        <v>18</v>
      </c>
      <c r="B28" s="26"/>
      <c r="C28" s="118" t="e">
        <f>IF(VLOOKUP('Race 9'!B28,'Reference Men'!$C$4:$E$196,3,FALSE)=0," ",VLOOKUP('Race 9'!B28,'Reference Men'!$C$4:$E$196,3,FALSE))</f>
        <v>#N/A</v>
      </c>
      <c r="D28" s="119" t="str">
        <f>IF(ISERROR(INT(((-C28+'Race 9'!$B$6)/365.25))),"",INT(((-C28+'Race 9'!$B$6)/365.25)))</f>
        <v/>
      </c>
      <c r="E28" s="95"/>
      <c r="F28" s="93"/>
      <c r="G28" s="94" t="e">
        <f>(VLOOKUP(D28,'Mens Wava'!$A$5:$AG$101,$B$8,FALSE))/((3600*HOUR(E28))+(60*MINUTE(E28))+((1*SECOND(E28))))</f>
        <v>#N/A</v>
      </c>
      <c r="H28" s="27"/>
      <c r="J28" s="8">
        <v>18</v>
      </c>
      <c r="K28" s="26"/>
      <c r="L28" s="118" t="e">
        <f>IF(VLOOKUP('Race 9'!K28,'Reference Ladies'!$C$3:$E$185,3,FALSE)=0," ",VLOOKUP('Race 9'!K28,'Reference Ladies'!$C$3:$E$185,3,FALSE))</f>
        <v>#N/A</v>
      </c>
      <c r="M28" s="119" t="str">
        <f>IF(ISERROR(INT(((-L28+'Race 9'!$B$6)/365.25))),"",INT(((-L28+'Race 9'!$B$6)/365.25)))</f>
        <v/>
      </c>
      <c r="N28" s="95"/>
      <c r="O28" s="93"/>
      <c r="P28" s="94" t="e">
        <f>(VLOOKUP(M28,'Ladies WAVA'!$A$6:$AG$102,$B$8,FALSE))/((3600*HOUR(N28))+(60*MINUTE(N28))+((1*SECOND(N28))))</f>
        <v>#N/A</v>
      </c>
      <c r="Q28" s="27"/>
      <c r="W28" s="14"/>
      <c r="Z28" s="14"/>
    </row>
    <row r="29" spans="1:26" ht="16" thickBot="1">
      <c r="A29" s="8">
        <v>19</v>
      </c>
      <c r="B29" s="26"/>
      <c r="C29" s="118" t="e">
        <f>IF(VLOOKUP('Race 9'!B29,'Reference Men'!$C$4:$E$196,3,FALSE)=0," ",VLOOKUP('Race 9'!B29,'Reference Men'!$C$4:$E$196,3,FALSE))</f>
        <v>#N/A</v>
      </c>
      <c r="D29" s="119" t="str">
        <f>IF(ISERROR(INT(((-C29+'Race 9'!$B$6)/365.25))),"",INT(((-C29+'Race 9'!$B$6)/365.25)))</f>
        <v/>
      </c>
      <c r="E29" s="95"/>
      <c r="F29" s="93"/>
      <c r="G29" s="94" t="e">
        <f>(VLOOKUP(D29,'Mens Wava'!$A$5:$AG$101,$B$8,FALSE))/((3600*HOUR(E29))+(60*MINUTE(E29))+((1*SECOND(E29))))</f>
        <v>#N/A</v>
      </c>
      <c r="H29" s="27"/>
      <c r="J29" s="8">
        <v>19</v>
      </c>
      <c r="K29" s="26"/>
      <c r="L29" s="118" t="e">
        <f>IF(VLOOKUP('Race 9'!K29,'Reference Ladies'!$C$3:$E$185,3,FALSE)=0," ",VLOOKUP('Race 9'!K29,'Reference Ladies'!$C$3:$E$185,3,FALSE))</f>
        <v>#N/A</v>
      </c>
      <c r="M29" s="119" t="str">
        <f>IF(ISERROR(INT(((-L29+'Race 9'!$B$6)/365.25))),"",INT(((-L29+'Race 9'!$B$6)/365.25)))</f>
        <v/>
      </c>
      <c r="N29" s="95"/>
      <c r="O29" s="93"/>
      <c r="P29" s="94" t="e">
        <f>(VLOOKUP(M29,'Ladies WAVA'!$A$6:$AG$102,$B$8,FALSE))/((3600*HOUR(N29))+(60*MINUTE(N29))+((1*SECOND(N29))))</f>
        <v>#N/A</v>
      </c>
      <c r="Q29" s="27"/>
      <c r="W29" s="14"/>
      <c r="Z29" s="14"/>
    </row>
    <row r="30" spans="1:26" ht="16" thickBot="1">
      <c r="A30" s="8">
        <v>20</v>
      </c>
      <c r="B30" s="26"/>
      <c r="C30" s="118" t="e">
        <f>IF(VLOOKUP('Race 9'!B30,'Reference Men'!$C$4:$E$196,3,FALSE)=0," ",VLOOKUP('Race 9'!B30,'Reference Men'!$C$4:$E$196,3,FALSE))</f>
        <v>#N/A</v>
      </c>
      <c r="D30" s="119" t="str">
        <f>IF(ISERROR(INT(((-C30+'Race 9'!$B$6)/365.25))),"",INT(((-C30+'Race 9'!$B$6)/365.25)))</f>
        <v/>
      </c>
      <c r="E30" s="95"/>
      <c r="F30" s="93"/>
      <c r="G30" s="94" t="e">
        <f>(VLOOKUP(D30,'Mens Wava'!$A$5:$AG$101,$B$8,FALSE))/((3600*HOUR(E30))+(60*MINUTE(E30))+((1*SECOND(E30))))</f>
        <v>#N/A</v>
      </c>
      <c r="H30" s="27"/>
      <c r="J30" s="8">
        <v>20</v>
      </c>
      <c r="K30" s="26"/>
      <c r="L30" s="118" t="e">
        <f>IF(VLOOKUP('Race 9'!K30,'Reference Ladies'!$C$3:$E$185,3,FALSE)=0," ",VLOOKUP('Race 9'!K30,'Reference Ladies'!$C$3:$E$185,3,FALSE))</f>
        <v>#N/A</v>
      </c>
      <c r="M30" s="119" t="str">
        <f>IF(ISERROR(INT(((-L30+'Race 9'!$B$6)/365.25))),"",INT(((-L30+'Race 9'!$B$6)/365.25)))</f>
        <v/>
      </c>
      <c r="N30" s="95"/>
      <c r="O30" s="93"/>
      <c r="P30" s="94" t="e">
        <f>(VLOOKUP(M30,'Ladies WAVA'!$A$6:$AG$102,$B$8,FALSE))/((3600*HOUR(N30))+(60*MINUTE(N30))+((1*SECOND(N30))))</f>
        <v>#N/A</v>
      </c>
      <c r="Q30" s="27"/>
      <c r="W30" s="14"/>
      <c r="Z30" s="14"/>
    </row>
    <row r="31" spans="1:26" ht="16" thickBot="1">
      <c r="A31" s="8">
        <v>21</v>
      </c>
      <c r="B31" s="85"/>
      <c r="C31" s="118" t="e">
        <f>IF(VLOOKUP('Race 9'!B31,'Reference Men'!$C$4:$E$196,3,FALSE)=0," ",VLOOKUP('Race 9'!B31,'Reference Men'!$C$4:$E$196,3,FALSE))</f>
        <v>#N/A</v>
      </c>
      <c r="D31" s="119" t="str">
        <f>IF(ISERROR(INT(((-C31+'Race 9'!$B$6)/365.25))),"",INT(((-C31+'Race 9'!$B$6)/365.25)))</f>
        <v/>
      </c>
      <c r="E31" s="86"/>
      <c r="F31" s="87"/>
      <c r="G31" s="88" t="e">
        <f>(VLOOKUP(D31,'Mens Wava'!$A$5:$AG$101,$B$8,FALSE))/((3600*HOUR(E31))+(60*MINUTE(E31))+((1*SECOND(E31))))</f>
        <v>#N/A</v>
      </c>
      <c r="H31" s="89"/>
      <c r="J31" s="8">
        <v>21</v>
      </c>
      <c r="K31" s="85"/>
      <c r="L31" s="118" t="e">
        <f>IF(VLOOKUP('Race 9'!K31,'Reference Ladies'!$C$3:$E$185,3,FALSE)=0," ",VLOOKUP('Race 9'!K31,'Reference Ladies'!$C$3:$E$185,3,FALSE))</f>
        <v>#N/A</v>
      </c>
      <c r="M31" s="119" t="str">
        <f>IF(ISERROR(INT(((-L31+'Race 9'!$B$6)/365.25))),"",INT(((-L31+'Race 9'!$B$6)/365.25)))</f>
        <v/>
      </c>
      <c r="N31" s="86"/>
      <c r="O31" s="87"/>
      <c r="P31" s="88"/>
      <c r="Q31" s="89"/>
    </row>
    <row r="32" spans="1:26" s="8" customFormat="1">
      <c r="F32" s="96">
        <f>SUM(F11:F31)</f>
        <v>0</v>
      </c>
      <c r="H32" s="96">
        <f>SUM(H11:H31)</f>
        <v>0</v>
      </c>
      <c r="O32" s="96">
        <f>SUM(O11:O31)</f>
        <v>0</v>
      </c>
      <c r="Q32" s="96">
        <f>SUM(Q11:Q31)</f>
        <v>0</v>
      </c>
    </row>
    <row r="33" spans="1:26">
      <c r="A33"/>
      <c r="W33" s="14"/>
      <c r="Z33" s="14"/>
    </row>
    <row r="34" spans="1:26">
      <c r="A34"/>
      <c r="W34" s="14"/>
      <c r="Z34" s="14"/>
    </row>
    <row r="35" spans="1:26">
      <c r="A35"/>
      <c r="W35" s="14"/>
      <c r="Z35" s="14"/>
    </row>
    <row r="36" spans="1:26">
      <c r="A36"/>
      <c r="W36" s="14"/>
      <c r="Z36" s="14"/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>
        <f>+'Reference Men'!$C163</f>
        <v>0</v>
      </c>
      <c r="Z49" s="14"/>
    </row>
    <row r="50" spans="1:26">
      <c r="A50"/>
      <c r="W50" s="14" t="e">
        <f>+'Reference Men'!#REF!</f>
        <v>#REF!</v>
      </c>
      <c r="Z50" s="14"/>
    </row>
    <row r="51" spans="1:26">
      <c r="A51"/>
      <c r="W51" s="14">
        <f>+'Reference Men'!$C165</f>
        <v>0</v>
      </c>
      <c r="Z51" s="14"/>
    </row>
    <row r="52" spans="1:26">
      <c r="A52"/>
      <c r="W52" s="14" t="str">
        <f>+'Reference Men'!$C166</f>
        <v xml:space="preserve"> </v>
      </c>
      <c r="Z52" s="14"/>
    </row>
    <row r="53" spans="1:26">
      <c r="A53"/>
      <c r="W53" s="14" t="str">
        <f>+'Reference Men'!$C167</f>
        <v xml:space="preserve"> </v>
      </c>
      <c r="Z53" s="14"/>
    </row>
    <row r="54" spans="1:26">
      <c r="A54"/>
      <c r="W54" s="14" t="str">
        <f>+'Reference Men'!$C168</f>
        <v xml:space="preserve"> </v>
      </c>
      <c r="Z54" s="14"/>
    </row>
    <row r="55" spans="1:26">
      <c r="A55"/>
      <c r="W55" s="14" t="str">
        <f>+'Reference Men'!$C169</f>
        <v xml:space="preserve"> </v>
      </c>
      <c r="Z55" s="14"/>
    </row>
    <row r="56" spans="1:26">
      <c r="A56"/>
      <c r="W56" s="14" t="str">
        <f>+'Reference Men'!$C170</f>
        <v xml:space="preserve"> </v>
      </c>
      <c r="Z56" s="14"/>
    </row>
    <row r="57" spans="1:26">
      <c r="A57"/>
      <c r="W57" s="14" t="str">
        <f>+'Reference Men'!$C171</f>
        <v xml:space="preserve"> </v>
      </c>
      <c r="Z57" s="14"/>
    </row>
    <row r="58" spans="1:26">
      <c r="A58"/>
      <c r="W58" s="14" t="str">
        <f>+'Reference Men'!$C172</f>
        <v xml:space="preserve"> </v>
      </c>
      <c r="Z58" s="14"/>
    </row>
    <row r="59" spans="1:26">
      <c r="A59"/>
      <c r="W59" s="14" t="str">
        <f>+'Reference Men'!$C173</f>
        <v xml:space="preserve"> </v>
      </c>
      <c r="Z59" s="14"/>
    </row>
    <row r="60" spans="1:26">
      <c r="A60"/>
      <c r="W60" s="14" t="str">
        <f>+'Reference Men'!$C174</f>
        <v xml:space="preserve"> </v>
      </c>
      <c r="Z60" s="14"/>
    </row>
    <row r="61" spans="1:26">
      <c r="A61"/>
      <c r="W61" s="14" t="str">
        <f>+'Reference Men'!$C175</f>
        <v xml:space="preserve"> </v>
      </c>
      <c r="Z61" s="14"/>
    </row>
    <row r="62" spans="1:26">
      <c r="A62"/>
      <c r="W62" s="14" t="str">
        <f>+'Reference Men'!$C176</f>
        <v xml:space="preserve"> </v>
      </c>
      <c r="Z62" s="14"/>
    </row>
    <row r="63" spans="1:26">
      <c r="A63"/>
      <c r="W63" s="14" t="str">
        <f>+'Reference Men'!$C177</f>
        <v xml:space="preserve"> </v>
      </c>
      <c r="Z63" s="14"/>
    </row>
    <row r="64" spans="1:26">
      <c r="A64"/>
      <c r="W64" s="14" t="str">
        <f>+'Reference Men'!$C178</f>
        <v xml:space="preserve"> </v>
      </c>
      <c r="Z64" s="14"/>
    </row>
    <row r="65" spans="1:26">
      <c r="A65"/>
      <c r="W65" s="14" t="str">
        <f>+'Reference Men'!$C179</f>
        <v xml:space="preserve"> </v>
      </c>
      <c r="Z65" s="14"/>
    </row>
    <row r="66" spans="1:26">
      <c r="A66"/>
      <c r="W66" s="14" t="str">
        <f>+'Reference Men'!$C180</f>
        <v xml:space="preserve"> </v>
      </c>
      <c r="Z66" s="14"/>
    </row>
    <row r="67" spans="1:26">
      <c r="A67"/>
      <c r="W67" s="14" t="str">
        <f>+'Reference Men'!$C181</f>
        <v xml:space="preserve"> </v>
      </c>
      <c r="Z67" s="14"/>
    </row>
    <row r="68" spans="1:26">
      <c r="A68"/>
      <c r="W68" s="14" t="str">
        <f>+'Reference Men'!$C182</f>
        <v xml:space="preserve"> </v>
      </c>
      <c r="Z68" s="14"/>
    </row>
    <row r="69" spans="1:26">
      <c r="A69"/>
      <c r="W69" s="14" t="str">
        <f>+'Reference Men'!$C183</f>
        <v xml:space="preserve"> </v>
      </c>
      <c r="Z69" s="14"/>
    </row>
    <row r="70" spans="1:26">
      <c r="A70"/>
      <c r="W70" s="14" t="str">
        <f>+'Reference Men'!$C184</f>
        <v xml:space="preserve"> </v>
      </c>
      <c r="Z70" s="14"/>
    </row>
    <row r="71" spans="1:26">
      <c r="A71"/>
      <c r="W71" s="14" t="str">
        <f>+'Reference Men'!$C185</f>
        <v xml:space="preserve"> </v>
      </c>
      <c r="Z71" s="14"/>
    </row>
    <row r="72" spans="1:26">
      <c r="A72"/>
      <c r="W72" s="14" t="str">
        <f>+'Reference Men'!$C186</f>
        <v xml:space="preserve"> </v>
      </c>
      <c r="Z72" s="14"/>
    </row>
    <row r="73" spans="1:26">
      <c r="A73"/>
      <c r="W73" s="14" t="str">
        <f>+'Reference Men'!$C187</f>
        <v xml:space="preserve"> </v>
      </c>
      <c r="Z73" s="14"/>
    </row>
    <row r="74" spans="1:26">
      <c r="A74"/>
      <c r="W74" s="14" t="str">
        <f>+'Reference Men'!$C188</f>
        <v xml:space="preserve"> </v>
      </c>
      <c r="Z74" s="14"/>
    </row>
    <row r="75" spans="1:26">
      <c r="A75"/>
      <c r="W75" s="14" t="str">
        <f>+'Reference Men'!$C189</f>
        <v xml:space="preserve"> </v>
      </c>
      <c r="Z75" s="14"/>
    </row>
    <row r="76" spans="1:26">
      <c r="A76"/>
      <c r="W76" s="14" t="str">
        <f>+'Reference Men'!$C190</f>
        <v xml:space="preserve"> </v>
      </c>
      <c r="Z76" s="14"/>
    </row>
    <row r="77" spans="1:26">
      <c r="A77"/>
      <c r="W77" s="14" t="str">
        <f>+'Reference Men'!$C191</f>
        <v xml:space="preserve"> </v>
      </c>
      <c r="Z77" s="14"/>
    </row>
    <row r="78" spans="1:26">
      <c r="A78"/>
      <c r="W78" s="14" t="str">
        <f>+'Reference Men'!$C192</f>
        <v xml:space="preserve"> </v>
      </c>
      <c r="Z78" s="14"/>
    </row>
    <row r="79" spans="1:26">
      <c r="A79"/>
      <c r="W79" s="14" t="str">
        <f>+'Reference Men'!$C193</f>
        <v xml:space="preserve"> </v>
      </c>
      <c r="Z79" s="14"/>
    </row>
    <row r="80" spans="1:26">
      <c r="A80"/>
      <c r="W80" s="14" t="str">
        <f>+'Reference Men'!$C194</f>
        <v xml:space="preserve"> </v>
      </c>
      <c r="Z80" s="14"/>
    </row>
    <row r="81" spans="1:26">
      <c r="A81"/>
      <c r="W81" s="14" t="str">
        <f>+'Reference Men'!$C195</f>
        <v xml:space="preserve"> </v>
      </c>
      <c r="Z81" s="14"/>
    </row>
    <row r="82" spans="1:26">
      <c r="A82"/>
      <c r="W82" s="14" t="str">
        <f>+'Reference Men'!$C196</f>
        <v xml:space="preserve"> </v>
      </c>
      <c r="Z82" s="14"/>
    </row>
    <row r="83" spans="1:26">
      <c r="A83"/>
      <c r="W83" s="14" t="str">
        <f>+'Reference Men'!$C197</f>
        <v xml:space="preserve"> </v>
      </c>
      <c r="Z83" s="14"/>
    </row>
    <row r="84" spans="1:26">
      <c r="A84"/>
      <c r="W84" s="14" t="str">
        <f>+'Reference Men'!$C198</f>
        <v xml:space="preserve"> </v>
      </c>
      <c r="Z84" s="14"/>
    </row>
    <row r="85" spans="1:26">
      <c r="A85"/>
      <c r="W85" s="14" t="str">
        <f>+'Reference Men'!$C199</f>
        <v xml:space="preserve"> </v>
      </c>
      <c r="Z85" s="14"/>
    </row>
    <row r="86" spans="1:26">
      <c r="A86"/>
      <c r="W86" s="14" t="str">
        <f>+'Reference Men'!$C200</f>
        <v xml:space="preserve"> </v>
      </c>
      <c r="Z86" s="14"/>
    </row>
    <row r="87" spans="1:26">
      <c r="A87"/>
      <c r="W87" s="14" t="str">
        <f>+'Reference Men'!$C201</f>
        <v xml:space="preserve"> </v>
      </c>
      <c r="Z87" s="14"/>
    </row>
    <row r="88" spans="1:26">
      <c r="A88"/>
      <c r="W88" s="14" t="str">
        <f>+'Reference Men'!$C202</f>
        <v xml:space="preserve"> </v>
      </c>
      <c r="Z88" s="14"/>
    </row>
    <row r="89" spans="1:26">
      <c r="A89"/>
      <c r="W89" s="14" t="str">
        <f>+'Reference Men'!$C203</f>
        <v xml:space="preserve"> </v>
      </c>
      <c r="Z89" s="14"/>
    </row>
    <row r="90" spans="1:26">
      <c r="A90"/>
      <c r="W90" s="14" t="str">
        <f>+'Reference Men'!$C204</f>
        <v xml:space="preserve"> </v>
      </c>
      <c r="Z90" s="14"/>
    </row>
    <row r="91" spans="1:26">
      <c r="A91"/>
      <c r="W91" s="14" t="str">
        <f>+'Reference Men'!$C205</f>
        <v xml:space="preserve"> </v>
      </c>
      <c r="Z91" s="14"/>
    </row>
    <row r="92" spans="1:26">
      <c r="A92"/>
      <c r="W92" s="14" t="str">
        <f>+'Reference Men'!$C206</f>
        <v xml:space="preserve"> </v>
      </c>
      <c r="Z92" s="14"/>
    </row>
    <row r="93" spans="1:26">
      <c r="A93"/>
      <c r="W93" s="14" t="str">
        <f>+'Reference Men'!$C207</f>
        <v xml:space="preserve"> </v>
      </c>
      <c r="Z93" s="14"/>
    </row>
    <row r="94" spans="1:26">
      <c r="A94"/>
      <c r="W94" s="14" t="str">
        <f>+'Reference Men'!$C208</f>
        <v xml:space="preserve"> </v>
      </c>
      <c r="Z94" s="14" t="str">
        <f>+'Reference Men'!$C202</f>
        <v xml:space="preserve"> </v>
      </c>
    </row>
    <row r="95" spans="1:26">
      <c r="A95"/>
      <c r="W95" s="14" t="str">
        <f>+'Reference Men'!$C209</f>
        <v xml:space="preserve"> </v>
      </c>
      <c r="Z95" s="14" t="str">
        <f>+'Reference Men'!$C203</f>
        <v xml:space="preserve"> </v>
      </c>
    </row>
    <row r="96" spans="1:26">
      <c r="A96"/>
      <c r="W96" s="14" t="str">
        <f>+'Reference Men'!$C210</f>
        <v xml:space="preserve"> </v>
      </c>
      <c r="Z96" s="14" t="str">
        <f>+'Reference Men'!$C204</f>
        <v xml:space="preserve"> </v>
      </c>
    </row>
    <row r="97" spans="1:26">
      <c r="A97"/>
      <c r="W97" s="14" t="str">
        <f>+'Reference Men'!$C211</f>
        <v xml:space="preserve"> </v>
      </c>
      <c r="Z97" s="14" t="str">
        <f>+'Reference Men'!$C205</f>
        <v xml:space="preserve"> </v>
      </c>
    </row>
    <row r="98" spans="1:26">
      <c r="A98"/>
      <c r="W98" s="14" t="str">
        <f>+'Reference Men'!$C212</f>
        <v xml:space="preserve"> </v>
      </c>
      <c r="Z98" s="14" t="str">
        <f>+'Reference Men'!$C206</f>
        <v xml:space="preserve"> </v>
      </c>
    </row>
    <row r="99" spans="1:26">
      <c r="A99"/>
      <c r="W99" s="14" t="str">
        <f>+'Reference Men'!$C213</f>
        <v xml:space="preserve"> </v>
      </c>
      <c r="Z99" s="14" t="str">
        <f>+'Reference Men'!$C207</f>
        <v xml:space="preserve"> </v>
      </c>
    </row>
    <row r="100" spans="1:26">
      <c r="A100"/>
      <c r="W100" s="14" t="str">
        <f>+'Reference Men'!$C214</f>
        <v xml:space="preserve"> </v>
      </c>
      <c r="Z100" s="14" t="str">
        <f>+'Reference Men'!$C208</f>
        <v xml:space="preserve"> </v>
      </c>
    </row>
    <row r="101" spans="1:26">
      <c r="A101"/>
      <c r="W101" s="14" t="str">
        <f>+'Reference Men'!$C215</f>
        <v xml:space="preserve"> </v>
      </c>
      <c r="Z101" s="14" t="str">
        <f>+'Reference Men'!$C209</f>
        <v xml:space="preserve"> </v>
      </c>
    </row>
    <row r="102" spans="1:26">
      <c r="A102"/>
      <c r="W102" s="14" t="str">
        <f>+'Reference Men'!$C216</f>
        <v xml:space="preserve"> </v>
      </c>
      <c r="Z102" s="14" t="str">
        <f>+'Reference Men'!$C210</f>
        <v xml:space="preserve"> </v>
      </c>
    </row>
    <row r="103" spans="1:26">
      <c r="A103"/>
      <c r="W103" s="14" t="str">
        <f>+'Reference Men'!$C217</f>
        <v xml:space="preserve"> </v>
      </c>
      <c r="Z103" s="14" t="str">
        <f>+'Reference Men'!$C211</f>
        <v xml:space="preserve"> </v>
      </c>
    </row>
    <row r="104" spans="1:26">
      <c r="A104"/>
      <c r="W104" s="14" t="str">
        <f>+'Reference Men'!$C218</f>
        <v xml:space="preserve"> </v>
      </c>
      <c r="Z104" s="14" t="str">
        <f>+'Reference Men'!$C212</f>
        <v xml:space="preserve"> </v>
      </c>
    </row>
    <row r="105" spans="1:26">
      <c r="A105"/>
      <c r="W105" s="14" t="str">
        <f>+'Reference Men'!$C219</f>
        <v xml:space="preserve"> </v>
      </c>
      <c r="Z105" s="14" t="str">
        <f>+'Reference Men'!$C213</f>
        <v xml:space="preserve"> </v>
      </c>
    </row>
    <row r="106" spans="1:26">
      <c r="A106"/>
      <c r="W106" s="14" t="str">
        <f>+'Reference Men'!$C220</f>
        <v xml:space="preserve"> </v>
      </c>
      <c r="Z106" s="14" t="str">
        <f>+'Reference Men'!$C214</f>
        <v xml:space="preserve"> </v>
      </c>
    </row>
    <row r="107" spans="1:26">
      <c r="A107"/>
      <c r="W107" s="14" t="str">
        <f>+'Reference Men'!$C221</f>
        <v xml:space="preserve"> </v>
      </c>
      <c r="Z107" s="14" t="str">
        <f>+'Reference Men'!$C215</f>
        <v xml:space="preserve"> </v>
      </c>
    </row>
    <row r="108" spans="1:26">
      <c r="A108"/>
      <c r="W108" s="14" t="str">
        <f>+'Reference Men'!$C222</f>
        <v xml:space="preserve"> </v>
      </c>
      <c r="Z108" s="14" t="str">
        <f>+'Reference Men'!$C216</f>
        <v xml:space="preserve"> </v>
      </c>
    </row>
    <row r="109" spans="1:26">
      <c r="A109"/>
      <c r="W109" s="14" t="str">
        <f>+'Reference Men'!$C223</f>
        <v xml:space="preserve"> </v>
      </c>
      <c r="Z109" s="14" t="str">
        <f>+'Reference Men'!$C217</f>
        <v xml:space="preserve"> </v>
      </c>
    </row>
    <row r="110" spans="1:26">
      <c r="A110"/>
      <c r="W110" s="14" t="str">
        <f>+'Reference Men'!$C224</f>
        <v xml:space="preserve"> </v>
      </c>
      <c r="Z110" s="14" t="str">
        <f>+'Reference Men'!$C218</f>
        <v xml:space="preserve"> </v>
      </c>
    </row>
    <row r="111" spans="1:26">
      <c r="A111"/>
      <c r="W111" s="14" t="str">
        <f>+'Reference Men'!$C225</f>
        <v xml:space="preserve"> </v>
      </c>
      <c r="Z111" s="14" t="str">
        <f>+'Reference Men'!$C219</f>
        <v xml:space="preserve"> </v>
      </c>
    </row>
    <row r="112" spans="1:26">
      <c r="A112"/>
      <c r="W112" s="14" t="str">
        <f>+'Reference Men'!$C226</f>
        <v xml:space="preserve"> </v>
      </c>
      <c r="Z112" s="14" t="str">
        <f>+'Reference Men'!$C220</f>
        <v xml:space="preserve"> </v>
      </c>
    </row>
    <row r="113" spans="1:26">
      <c r="A113"/>
      <c r="W113" s="14" t="str">
        <f>+'Reference Men'!$C227</f>
        <v xml:space="preserve"> </v>
      </c>
      <c r="Z113" s="14" t="str">
        <f>+'Reference Men'!$C221</f>
        <v xml:space="preserve"> </v>
      </c>
    </row>
    <row r="114" spans="1:26">
      <c r="A114"/>
      <c r="W114" s="14" t="str">
        <f>+'Reference Men'!$C228</f>
        <v xml:space="preserve"> </v>
      </c>
      <c r="Z114" s="14" t="str">
        <f>+'Reference Men'!$C222</f>
        <v xml:space="preserve"> </v>
      </c>
    </row>
    <row r="115" spans="1:26">
      <c r="A115"/>
      <c r="W115" s="14" t="str">
        <f>+'Reference Men'!$C229</f>
        <v xml:space="preserve"> </v>
      </c>
      <c r="Z115" s="14" t="str">
        <f>+'Reference Men'!$C223</f>
        <v xml:space="preserve"> </v>
      </c>
    </row>
    <row r="116" spans="1:26">
      <c r="A116"/>
      <c r="W116" s="14" t="str">
        <f>+'Reference Men'!$C230</f>
        <v xml:space="preserve"> </v>
      </c>
      <c r="Z116" s="14" t="str">
        <f>+'Reference Men'!$C224</f>
        <v xml:space="preserve"> </v>
      </c>
    </row>
    <row r="117" spans="1:26">
      <c r="A117"/>
      <c r="W117" s="14" t="str">
        <f>+'Reference Men'!$C231</f>
        <v xml:space="preserve"> </v>
      </c>
      <c r="Z117" s="14" t="str">
        <f>+'Reference Men'!$C225</f>
        <v xml:space="preserve"> </v>
      </c>
    </row>
    <row r="118" spans="1:26">
      <c r="A118"/>
      <c r="W118" s="14" t="str">
        <f>+'Reference Men'!$C232</f>
        <v xml:space="preserve"> </v>
      </c>
      <c r="Z118" s="14" t="str">
        <f>+'Reference Men'!$C226</f>
        <v xml:space="preserve"> </v>
      </c>
    </row>
    <row r="119" spans="1:26">
      <c r="A119"/>
      <c r="W119" s="14" t="str">
        <f>+'Reference Men'!$C233</f>
        <v xml:space="preserve"> </v>
      </c>
      <c r="Z119" s="14" t="str">
        <f>+'Reference Men'!$C227</f>
        <v xml:space="preserve"> </v>
      </c>
    </row>
    <row r="120" spans="1:26">
      <c r="A120"/>
      <c r="W120" s="14" t="str">
        <f>+'Reference Men'!$C234</f>
        <v xml:space="preserve"> </v>
      </c>
      <c r="Z120" s="14" t="str">
        <f>+'Reference Men'!$C228</f>
        <v xml:space="preserve"> </v>
      </c>
    </row>
    <row r="121" spans="1:26">
      <c r="A121"/>
      <c r="W121" s="14" t="str">
        <f>+'Reference Men'!$C235</f>
        <v xml:space="preserve"> </v>
      </c>
      <c r="Z121" s="14" t="str">
        <f>+'Reference Men'!$C229</f>
        <v xml:space="preserve"> </v>
      </c>
    </row>
    <row r="122" spans="1:26">
      <c r="A122"/>
      <c r="W122" s="14" t="str">
        <f>+'Reference Men'!$C236</f>
        <v xml:space="preserve"> </v>
      </c>
      <c r="Z122" s="14" t="str">
        <f>+'Reference Men'!$C230</f>
        <v xml:space="preserve"> </v>
      </c>
    </row>
    <row r="123" spans="1:26">
      <c r="A123"/>
      <c r="W123" s="14" t="str">
        <f>+'Reference Men'!$C237</f>
        <v xml:space="preserve"> </v>
      </c>
      <c r="Z123" s="14" t="str">
        <f>+'Reference Men'!$C231</f>
        <v xml:space="preserve"> </v>
      </c>
    </row>
    <row r="124" spans="1:26">
      <c r="A124"/>
      <c r="W124" s="14" t="str">
        <f>+'Reference Men'!$C238</f>
        <v xml:space="preserve"> </v>
      </c>
      <c r="Z124" s="14" t="str">
        <f>+'Reference Men'!$C232</f>
        <v xml:space="preserve"> </v>
      </c>
    </row>
    <row r="125" spans="1:26">
      <c r="A125"/>
      <c r="W125" s="14" t="str">
        <f>+'Reference Men'!$C239</f>
        <v xml:space="preserve"> </v>
      </c>
      <c r="Z125" s="14" t="str">
        <f>+'Reference Men'!$C233</f>
        <v xml:space="preserve"> </v>
      </c>
    </row>
    <row r="126" spans="1:26">
      <c r="A126"/>
      <c r="W126" s="14" t="str">
        <f>+'Reference Men'!$C240</f>
        <v xml:space="preserve"> </v>
      </c>
      <c r="Z126" s="14" t="str">
        <f>+'Reference Men'!$C234</f>
        <v xml:space="preserve"> </v>
      </c>
    </row>
    <row r="127" spans="1:26">
      <c r="A127"/>
      <c r="W127" t="str">
        <f>+'Reference Men'!$C241</f>
        <v xml:space="preserve"> </v>
      </c>
      <c r="Z127" s="14" t="str">
        <f>+'Reference Men'!$C235</f>
        <v xml:space="preserve"> </v>
      </c>
    </row>
    <row r="128" spans="1:26">
      <c r="A128"/>
      <c r="W128" t="str">
        <f>+'Reference Men'!$C242</f>
        <v xml:space="preserve"> </v>
      </c>
      <c r="Z128" t="str">
        <f>+'Reference Men'!$C236</f>
        <v xml:space="preserve"> </v>
      </c>
    </row>
    <row r="129" spans="1:26">
      <c r="A129"/>
      <c r="Z129" t="str">
        <f>+'Reference Men'!$C237</f>
        <v xml:space="preserve"> </v>
      </c>
    </row>
    <row r="130" spans="1:26">
      <c r="A130"/>
    </row>
    <row r="131" spans="1:26">
      <c r="A131"/>
    </row>
    <row r="132" spans="1:26">
      <c r="A132"/>
    </row>
    <row r="133" spans="1:26">
      <c r="A133"/>
    </row>
    <row r="134" spans="1:26">
      <c r="A134"/>
    </row>
    <row r="135" spans="1:26">
      <c r="A135"/>
    </row>
    <row r="136" spans="1:26">
      <c r="A136"/>
    </row>
    <row r="137" spans="1:26">
      <c r="A137"/>
    </row>
    <row r="138" spans="1:26">
      <c r="A138"/>
    </row>
    <row r="139" spans="1:26">
      <c r="A139"/>
    </row>
    <row r="140" spans="1:26">
      <c r="A140"/>
    </row>
    <row r="141" spans="1:26">
      <c r="A141"/>
    </row>
    <row r="142" spans="1:26">
      <c r="A142"/>
    </row>
    <row r="143" spans="1:26">
      <c r="A143"/>
    </row>
    <row r="144" spans="1:26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</sheetData>
  <mergeCells count="4">
    <mergeCell ref="E9:F9"/>
    <mergeCell ref="G9:H9"/>
    <mergeCell ref="N9:O9"/>
    <mergeCell ref="P9:Q9"/>
  </mergeCells>
  <conditionalFormatting sqref="P11:P30">
    <cfRule type="cellIs" dxfId="25" priority="5" stopIfTrue="1" operator="greaterThan">
      <formula>0.7</formula>
    </cfRule>
    <cfRule type="cellIs" dxfId="24" priority="6" stopIfTrue="1" operator="between">
      <formula>0.65</formula>
      <formula>0.7</formula>
    </cfRule>
  </conditionalFormatting>
  <conditionalFormatting sqref="P31:P32">
    <cfRule type="cellIs" dxfId="23" priority="1" stopIfTrue="1" operator="greaterThan">
      <formula>0.7</formula>
    </cfRule>
    <cfRule type="cellIs" dxfId="22" priority="2" stopIfTrue="1" operator="between">
      <formula>0.65</formula>
      <formula>0.7</formula>
    </cfRule>
  </conditionalFormatting>
  <conditionalFormatting sqref="G11:G30">
    <cfRule type="cellIs" dxfId="21" priority="7" stopIfTrue="1" operator="greaterThan">
      <formula>0.7</formula>
    </cfRule>
    <cfRule type="cellIs" dxfId="20" priority="8" stopIfTrue="1" operator="between">
      <formula>0.65</formula>
      <formula>0.7</formula>
    </cfRule>
  </conditionalFormatting>
  <conditionalFormatting sqref="G31:G32">
    <cfRule type="cellIs" dxfId="19" priority="3" stopIfTrue="1" operator="greaterThan">
      <formula>0.7</formula>
    </cfRule>
    <cfRule type="cellIs" dxfId="18" priority="4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5:Z162"/>
  <sheetViews>
    <sheetView workbookViewId="0">
      <selection activeCell="K34" sqref="K34"/>
    </sheetView>
  </sheetViews>
  <sheetFormatPr baseColWidth="10" defaultColWidth="8.83203125" defaultRowHeight="12" x14ac:dyDescent="0"/>
  <cols>
    <col min="1" max="1" width="10.5" style="8" customWidth="1"/>
    <col min="2" max="2" width="29.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297</v>
      </c>
      <c r="F5" s="81" t="str">
        <f>VLOOKUP($A$5,'Ref - All Grand Prix Events'!$A$3:$E$14,3)</f>
        <v>TBC</v>
      </c>
      <c r="I5" s="67"/>
      <c r="O5" s="81"/>
    </row>
    <row r="6" spans="1:26" ht="14">
      <c r="A6" s="10" t="s">
        <v>49</v>
      </c>
      <c r="B6" s="24" t="str">
        <f>VLOOKUP($A$5,'Ref - All Grand Prix Events'!$A$3:$E$14,2)</f>
        <v>TBC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TBC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19</v>
      </c>
      <c r="K8" s="52"/>
    </row>
    <row r="9" spans="1:26" ht="18" thickBot="1">
      <c r="B9" s="4" t="s">
        <v>47</v>
      </c>
      <c r="C9" s="2"/>
      <c r="D9" s="2"/>
      <c r="E9" s="249" t="s">
        <v>44</v>
      </c>
      <c r="F9" s="251"/>
      <c r="G9" s="249" t="s">
        <v>45</v>
      </c>
      <c r="H9" s="251"/>
      <c r="J9" s="8"/>
      <c r="K9" s="4" t="s">
        <v>51</v>
      </c>
      <c r="L9" s="2"/>
      <c r="M9" s="2"/>
      <c r="N9" s="249" t="s">
        <v>44</v>
      </c>
      <c r="O9" s="251"/>
      <c r="P9" s="249" t="s">
        <v>45</v>
      </c>
      <c r="Q9" s="251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/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/>
      <c r="C11" s="118" t="e">
        <f>IF(VLOOKUP('Race 10'!B11,'Reference Men'!$C$4:$E$196,3,FALSE)=0," ",VLOOKUP('Race 10'!B11,'Reference Men'!$C$4:$E$196,3,FALSE))</f>
        <v>#N/A</v>
      </c>
      <c r="D11" s="119" t="str">
        <f>IF(ISERROR(INT(((-C11+'Race 10'!$B$6)/365.25))),"",INT(((-C11+'Race 10'!$B$6)/365.25)))</f>
        <v/>
      </c>
      <c r="E11" s="95"/>
      <c r="F11" s="93"/>
      <c r="G11" s="94" t="e">
        <f>(VLOOKUP(D11,'Mens Wava'!$A$5:$AG$101,$B$8,FALSE))/((3600*HOUR(E11))+(60*MINUTE(E11))+((1*SECOND(E11))))</f>
        <v>#N/A</v>
      </c>
      <c r="H11" s="27"/>
      <c r="J11" s="8">
        <v>1</v>
      </c>
      <c r="K11" s="26"/>
      <c r="L11" s="118" t="e">
        <f>IF(VLOOKUP('Race 10'!K11,'Reference Ladies'!$C$3:$E$185,3,FALSE)=0," ",VLOOKUP('Race 10'!K11,'Reference Ladies'!$C$3:$E$185,3,FALSE))</f>
        <v>#N/A</v>
      </c>
      <c r="M11" s="119" t="str">
        <f>IF(ISERROR(INT(((-L11+'Race 10'!$B$6)/365.25))),"",INT(((-L11+'Race 10'!$B$6)/365.25)))</f>
        <v/>
      </c>
      <c r="N11" s="95"/>
      <c r="O11" s="93"/>
      <c r="P11" s="94" t="e">
        <f>(VLOOKUP(M11,'Ladies WAVA'!$A$6:$AG$102,$B$8,FALSE))/((3600*HOUR(N11))+(60*MINUTE(N11))+((1*SECOND(N11))))</f>
        <v>#N/A</v>
      </c>
      <c r="Q11" s="27"/>
      <c r="W11" s="14"/>
      <c r="Z11" s="14"/>
    </row>
    <row r="12" spans="1:26" ht="16" thickBot="1">
      <c r="A12" s="8">
        <v>2</v>
      </c>
      <c r="B12" s="26"/>
      <c r="C12" s="118" t="e">
        <f>IF(VLOOKUP('Race 10'!B12,'Reference Men'!$C$4:$E$196,3,FALSE)=0," ",VLOOKUP('Race 10'!B12,'Reference Men'!$C$4:$E$196,3,FALSE))</f>
        <v>#N/A</v>
      </c>
      <c r="D12" s="119" t="str">
        <f>IF(ISERROR(INT(((-C12+'Race 10'!$B$6)/365.25))),"",INT(((-C12+'Race 10'!$B$6)/365.25)))</f>
        <v/>
      </c>
      <c r="E12" s="95"/>
      <c r="F12" s="93"/>
      <c r="G12" s="94" t="e">
        <f>(VLOOKUP(D12,'Mens Wava'!$A$5:$AG$101,$B$8,FALSE))/((3600*HOUR(E12))+(60*MINUTE(E12))+((1*SECOND(E12))))</f>
        <v>#N/A</v>
      </c>
      <c r="H12" s="27"/>
      <c r="J12" s="8">
        <v>2</v>
      </c>
      <c r="K12" s="26"/>
      <c r="L12" s="118" t="e">
        <f>IF(VLOOKUP('Race 10'!K12,'Reference Ladies'!$C$3:$E$185,3,FALSE)=0," ",VLOOKUP('Race 10'!K12,'Reference Ladies'!$C$3:$E$185,3,FALSE))</f>
        <v>#N/A</v>
      </c>
      <c r="M12" s="119" t="str">
        <f>IF(ISERROR(INT(((-L12+'Race 10'!$B$6)/365.25))),"",INT(((-L12+'Race 10'!$B$6)/365.25)))</f>
        <v/>
      </c>
      <c r="N12" s="95"/>
      <c r="O12" s="93"/>
      <c r="P12" s="94" t="e">
        <f>(VLOOKUP(M12,'Ladies WAVA'!$A$6:$AG$102,$B$8,FALSE))/((3600*HOUR(N12))+(60*MINUTE(N12))+((1*SECOND(N12))))</f>
        <v>#N/A</v>
      </c>
      <c r="Q12" s="27"/>
      <c r="W12" s="14"/>
      <c r="Z12" s="14"/>
    </row>
    <row r="13" spans="1:26" ht="16" thickBot="1">
      <c r="A13" s="8">
        <v>3</v>
      </c>
      <c r="B13" s="26"/>
      <c r="C13" s="118" t="e">
        <f>IF(VLOOKUP('Race 10'!B13,'Reference Men'!$C$4:$E$196,3,FALSE)=0," ",VLOOKUP('Race 10'!B13,'Reference Men'!$C$4:$E$196,3,FALSE))</f>
        <v>#N/A</v>
      </c>
      <c r="D13" s="119" t="str">
        <f>IF(ISERROR(INT(((-C13+'Race 10'!$B$6)/365.25))),"",INT(((-C13+'Race 10'!$B$6)/365.25)))</f>
        <v/>
      </c>
      <c r="E13" s="95"/>
      <c r="F13" s="93"/>
      <c r="G13" s="94" t="e">
        <f>(VLOOKUP(D13,'Mens Wava'!$A$5:$AG$101,$B$8,FALSE))/((3600*HOUR(E13))+(60*MINUTE(E13))+((1*SECOND(E13))))</f>
        <v>#N/A</v>
      </c>
      <c r="H13" s="27"/>
      <c r="J13" s="8">
        <v>3</v>
      </c>
      <c r="K13" s="26"/>
      <c r="L13" s="118" t="e">
        <f>IF(VLOOKUP('Race 10'!K13,'Reference Ladies'!$C$3:$E$185,3,FALSE)=0," ",VLOOKUP('Race 10'!K13,'Reference Ladies'!$C$3:$E$185,3,FALSE))</f>
        <v>#N/A</v>
      </c>
      <c r="M13" s="119" t="str">
        <f>IF(ISERROR(INT(((-L13+'Race 10'!$B$6)/365.25))),"",INT(((-L13+'Race 10'!$B$6)/365.25)))</f>
        <v/>
      </c>
      <c r="N13" s="95"/>
      <c r="O13" s="93"/>
      <c r="P13" s="94" t="e">
        <f>(VLOOKUP(M13,'Ladies WAVA'!$A$6:$AG$102,$B$8,FALSE))/((3600*HOUR(N13))+(60*MINUTE(N13))+((1*SECOND(N13))))</f>
        <v>#N/A</v>
      </c>
      <c r="Q13" s="27"/>
      <c r="W13" s="14"/>
      <c r="Z13" s="14"/>
    </row>
    <row r="14" spans="1:26" ht="16" thickBot="1">
      <c r="A14" s="8">
        <v>4</v>
      </c>
      <c r="B14" s="26"/>
      <c r="C14" s="118" t="e">
        <f>IF(VLOOKUP('Race 10'!B14,'Reference Men'!$C$4:$E$196,3,FALSE)=0," ",VLOOKUP('Race 10'!B14,'Reference Men'!$C$4:$E$196,3,FALSE))</f>
        <v>#N/A</v>
      </c>
      <c r="D14" s="119" t="str">
        <f>IF(ISERROR(INT(((-C14+'Race 10'!$B$6)/365.25))),"",INT(((-C14+'Race 10'!$B$6)/365.25)))</f>
        <v/>
      </c>
      <c r="E14" s="95"/>
      <c r="F14" s="93"/>
      <c r="G14" s="94" t="e">
        <f>(VLOOKUP(D14,'Mens Wava'!$A$5:$AG$101,$B$8,FALSE))/((3600*HOUR(E14))+(60*MINUTE(E14))+((1*SECOND(E14))))</f>
        <v>#N/A</v>
      </c>
      <c r="H14" s="27"/>
      <c r="J14" s="8">
        <v>4</v>
      </c>
      <c r="K14" s="26"/>
      <c r="L14" s="118" t="e">
        <f>IF(VLOOKUP('Race 10'!K14,'Reference Ladies'!$C$3:$E$185,3,FALSE)=0," ",VLOOKUP('Race 10'!K14,'Reference Ladies'!$C$3:$E$185,3,FALSE))</f>
        <v>#N/A</v>
      </c>
      <c r="M14" s="119" t="str">
        <f>IF(ISERROR(INT(((-L14+'Race 10'!$B$6)/365.25))),"",INT(((-L14+'Race 10'!$B$6)/365.25)))</f>
        <v/>
      </c>
      <c r="N14" s="95"/>
      <c r="O14" s="93"/>
      <c r="P14" s="94" t="e">
        <f>(VLOOKUP(M14,'Ladies WAVA'!$A$6:$AG$102,$B$8,FALSE))/((3600*HOUR(N14))+(60*MINUTE(N14))+((1*SECOND(N14))))</f>
        <v>#N/A</v>
      </c>
      <c r="Q14" s="27"/>
      <c r="W14" s="14"/>
      <c r="Z14" s="14"/>
    </row>
    <row r="15" spans="1:26" ht="16" thickBot="1">
      <c r="A15" s="8">
        <v>5</v>
      </c>
      <c r="B15" s="26"/>
      <c r="C15" s="118" t="e">
        <f>IF(VLOOKUP('Race 10'!B15,'Reference Men'!$C$4:$E$196,3,FALSE)=0," ",VLOOKUP('Race 10'!B15,'Reference Men'!$C$4:$E$196,3,FALSE))</f>
        <v>#N/A</v>
      </c>
      <c r="D15" s="119" t="str">
        <f>IF(ISERROR(INT(((-C15+'Race 10'!$B$6)/365.25))),"",INT(((-C15+'Race 10'!$B$6)/365.25)))</f>
        <v/>
      </c>
      <c r="E15" s="95"/>
      <c r="F15" s="93"/>
      <c r="G15" s="94" t="e">
        <f>(VLOOKUP(D15,'Mens Wava'!$A$5:$AG$101,$B$8,FALSE))/((3600*HOUR(E15))+(60*MINUTE(E15))+((1*SECOND(E15))))</f>
        <v>#N/A</v>
      </c>
      <c r="H15" s="27"/>
      <c r="J15" s="8">
        <v>5</v>
      </c>
      <c r="K15" s="26"/>
      <c r="L15" s="118" t="e">
        <f>IF(VLOOKUP('Race 10'!K15,'Reference Ladies'!$C$3:$E$185,3,FALSE)=0," ",VLOOKUP('Race 10'!K15,'Reference Ladies'!$C$3:$E$185,3,FALSE))</f>
        <v>#N/A</v>
      </c>
      <c r="M15" s="119" t="str">
        <f>IF(ISERROR(INT(((-L15+'Race 10'!$B$6)/365.25))),"",INT(((-L15+'Race 10'!$B$6)/365.25)))</f>
        <v/>
      </c>
      <c r="N15" s="95"/>
      <c r="O15" s="93"/>
      <c r="P15" s="94" t="e">
        <f>(VLOOKUP(M15,'Ladies WAVA'!$A$6:$AG$102,$B$8,FALSE))/((3600*HOUR(N15))+(60*MINUTE(N15))+((1*SECOND(N15))))</f>
        <v>#N/A</v>
      </c>
      <c r="Q15" s="27"/>
      <c r="W15" s="14"/>
      <c r="Z15" s="14"/>
    </row>
    <row r="16" spans="1:26" ht="16" thickBot="1">
      <c r="A16" s="8">
        <v>6</v>
      </c>
      <c r="B16" s="26"/>
      <c r="C16" s="118" t="e">
        <f>IF(VLOOKUP('Race 10'!B16,'Reference Men'!$C$4:$E$196,3,FALSE)=0," ",VLOOKUP('Race 10'!B16,'Reference Men'!$C$4:$E$196,3,FALSE))</f>
        <v>#N/A</v>
      </c>
      <c r="D16" s="119" t="str">
        <f>IF(ISERROR(INT(((-C16+'Race 10'!$B$6)/365.25))),"",INT(((-C16+'Race 10'!$B$6)/365.25)))</f>
        <v/>
      </c>
      <c r="E16" s="95"/>
      <c r="F16" s="93"/>
      <c r="G16" s="94" t="e">
        <f>(VLOOKUP(D16,'Mens Wava'!$A$5:$AG$101,$B$8,FALSE))/((3600*HOUR(E16))+(60*MINUTE(E16))+((1*SECOND(E16))))</f>
        <v>#N/A</v>
      </c>
      <c r="H16" s="27"/>
      <c r="J16" s="8">
        <v>6</v>
      </c>
      <c r="K16" s="26"/>
      <c r="L16" s="118" t="e">
        <f>IF(VLOOKUP('Race 10'!K16,'Reference Ladies'!$C$3:$E$185,3,FALSE)=0," ",VLOOKUP('Race 10'!K16,'Reference Ladies'!$C$3:$E$185,3,FALSE))</f>
        <v>#N/A</v>
      </c>
      <c r="M16" s="119" t="str">
        <f>IF(ISERROR(INT(((-L16+'Race 10'!$B$6)/365.25))),"",INT(((-L16+'Race 10'!$B$6)/365.25)))</f>
        <v/>
      </c>
      <c r="N16" s="95"/>
      <c r="O16" s="93"/>
      <c r="P16" s="94" t="e">
        <f>(VLOOKUP(M16,'Ladies WAVA'!$A$6:$AG$102,$B$8,FALSE))/((3600*HOUR(N16))+(60*MINUTE(N16))+((1*SECOND(N16))))</f>
        <v>#N/A</v>
      </c>
      <c r="Q16" s="27"/>
      <c r="W16" s="14"/>
      <c r="Z16" s="14"/>
    </row>
    <row r="17" spans="1:26" ht="16" thickBot="1">
      <c r="A17" s="8">
        <v>7</v>
      </c>
      <c r="B17" s="26"/>
      <c r="C17" s="118" t="e">
        <f>IF(VLOOKUP('Race 10'!B17,'Reference Men'!$C$4:$E$196,3,FALSE)=0," ",VLOOKUP('Race 10'!B17,'Reference Men'!$C$4:$E$196,3,FALSE))</f>
        <v>#N/A</v>
      </c>
      <c r="D17" s="119" t="str">
        <f>IF(ISERROR(INT(((-C17+'Race 10'!$B$6)/365.25))),"",INT(((-C17+'Race 10'!$B$6)/365.25)))</f>
        <v/>
      </c>
      <c r="E17" s="95"/>
      <c r="F17" s="93"/>
      <c r="G17" s="94" t="e">
        <f>(VLOOKUP(D17,'Mens Wava'!$A$5:$AG$101,$B$8,FALSE))/((3600*HOUR(E17))+(60*MINUTE(E17))+((1*SECOND(E17))))</f>
        <v>#N/A</v>
      </c>
      <c r="H17" s="27"/>
      <c r="J17" s="8">
        <v>7</v>
      </c>
      <c r="K17" s="26"/>
      <c r="L17" s="118" t="e">
        <f>IF(VLOOKUP('Race 10'!K17,'Reference Ladies'!$C$3:$E$185,3,FALSE)=0," ",VLOOKUP('Race 10'!K17,'Reference Ladies'!$C$3:$E$185,3,FALSE))</f>
        <v>#N/A</v>
      </c>
      <c r="M17" s="119" t="str">
        <f>IF(ISERROR(INT(((-L17+'Race 10'!$B$6)/365.25))),"",INT(((-L17+'Race 10'!$B$6)/365.25)))</f>
        <v/>
      </c>
      <c r="N17" s="95"/>
      <c r="O17" s="93"/>
      <c r="P17" s="94" t="e">
        <f>(VLOOKUP(M17,'Ladies WAVA'!$A$6:$AG$102,$B$8,FALSE))/((3600*HOUR(N17))+(60*MINUTE(N17))+((1*SECOND(N17))))</f>
        <v>#N/A</v>
      </c>
      <c r="Q17" s="27"/>
      <c r="W17" s="14"/>
      <c r="Z17" s="14"/>
    </row>
    <row r="18" spans="1:26" ht="16" thickBot="1">
      <c r="A18" s="8">
        <v>8</v>
      </c>
      <c r="B18" s="26"/>
      <c r="C18" s="118" t="e">
        <f>IF(VLOOKUP('Race 10'!B18,'Reference Men'!$C$4:$E$196,3,FALSE)=0," ",VLOOKUP('Race 10'!B18,'Reference Men'!$C$4:$E$196,3,FALSE))</f>
        <v>#N/A</v>
      </c>
      <c r="D18" s="119" t="str">
        <f>IF(ISERROR(INT(((-C18+'Race 10'!$B$6)/365.25))),"",INT(((-C18+'Race 10'!$B$6)/365.25)))</f>
        <v/>
      </c>
      <c r="E18" s="95"/>
      <c r="F18" s="93"/>
      <c r="G18" s="94" t="e">
        <f>(VLOOKUP(D18,'Mens Wava'!$A$5:$AG$101,$B$8,FALSE))/((3600*HOUR(E18))+(60*MINUTE(E18))+((1*SECOND(E18))))</f>
        <v>#N/A</v>
      </c>
      <c r="H18" s="27"/>
      <c r="J18" s="8">
        <v>8</v>
      </c>
      <c r="K18" s="26"/>
      <c r="L18" s="118" t="e">
        <f>IF(VLOOKUP('Race 10'!K18,'Reference Ladies'!$C$3:$E$185,3,FALSE)=0," ",VLOOKUP('Race 10'!K18,'Reference Ladies'!$C$3:$E$185,3,FALSE))</f>
        <v>#N/A</v>
      </c>
      <c r="M18" s="119" t="str">
        <f>IF(ISERROR(INT(((-L18+'Race 10'!$B$6)/365.25))),"",INT(((-L18+'Race 10'!$B$6)/365.25)))</f>
        <v/>
      </c>
      <c r="N18" s="95"/>
      <c r="O18" s="93"/>
      <c r="P18" s="94" t="e">
        <f>(VLOOKUP(M18,'Ladies WAVA'!$A$6:$AG$102,$B$8,FALSE))/((3600*HOUR(N18))+(60*MINUTE(N18))+((1*SECOND(N18))))</f>
        <v>#N/A</v>
      </c>
      <c r="Q18" s="27"/>
      <c r="W18" s="14"/>
      <c r="Z18" s="14"/>
    </row>
    <row r="19" spans="1:26" ht="16" thickBot="1">
      <c r="A19" s="8">
        <v>9</v>
      </c>
      <c r="B19" s="26"/>
      <c r="C19" s="118" t="e">
        <f>IF(VLOOKUP('Race 10'!B19,'Reference Men'!$C$4:$E$196,3,FALSE)=0," ",VLOOKUP('Race 10'!B19,'Reference Men'!$C$4:$E$196,3,FALSE))</f>
        <v>#N/A</v>
      </c>
      <c r="D19" s="119" t="str">
        <f>IF(ISERROR(INT(((-C19+'Race 10'!$B$6)/365.25))),"",INT(((-C19+'Race 10'!$B$6)/365.25)))</f>
        <v/>
      </c>
      <c r="E19" s="95"/>
      <c r="F19" s="93"/>
      <c r="G19" s="94" t="e">
        <f>(VLOOKUP(D19,'Mens Wava'!$A$5:$AG$101,$B$8,FALSE))/((3600*HOUR(E19))+(60*MINUTE(E19))+((1*SECOND(E19))))</f>
        <v>#N/A</v>
      </c>
      <c r="H19" s="27"/>
      <c r="J19" s="8">
        <v>9</v>
      </c>
      <c r="K19" s="26"/>
      <c r="L19" s="118" t="e">
        <f>IF(VLOOKUP('Race 10'!K19,'Reference Ladies'!$C$3:$E$185,3,FALSE)=0," ",VLOOKUP('Race 10'!K19,'Reference Ladies'!$C$3:$E$185,3,FALSE))</f>
        <v>#N/A</v>
      </c>
      <c r="M19" s="119" t="str">
        <f>IF(ISERROR(INT(((-L19+'Race 10'!$B$6)/365.25))),"",INT(((-L19+'Race 10'!$B$6)/365.25)))</f>
        <v/>
      </c>
      <c r="N19" s="95"/>
      <c r="O19" s="93"/>
      <c r="P19" s="94" t="e">
        <f>(VLOOKUP(M19,'Ladies WAVA'!$A$6:$AG$102,$B$8,FALSE))/((3600*HOUR(N19))+(60*MINUTE(N19))+((1*SECOND(N19))))</f>
        <v>#N/A</v>
      </c>
      <c r="Q19" s="27"/>
      <c r="W19" s="14"/>
      <c r="Z19" s="14"/>
    </row>
    <row r="20" spans="1:26" ht="16" thickBot="1">
      <c r="A20" s="8">
        <v>10</v>
      </c>
      <c r="B20" s="26"/>
      <c r="C20" s="118" t="e">
        <f>IF(VLOOKUP('Race 10'!B20,'Reference Men'!$C$4:$E$196,3,FALSE)=0," ",VLOOKUP('Race 10'!B20,'Reference Men'!$C$4:$E$196,3,FALSE))</f>
        <v>#N/A</v>
      </c>
      <c r="D20" s="119" t="str">
        <f>IF(ISERROR(INT(((-C20+'Race 10'!$B$6)/365.25))),"",INT(((-C20+'Race 10'!$B$6)/365.25)))</f>
        <v/>
      </c>
      <c r="E20" s="95"/>
      <c r="F20" s="93"/>
      <c r="G20" s="94" t="e">
        <f>(VLOOKUP(D20,'Mens Wava'!$A$5:$AG$101,$B$8,FALSE))/((3600*HOUR(E20))+(60*MINUTE(E20))+((1*SECOND(E20))))</f>
        <v>#N/A</v>
      </c>
      <c r="H20" s="27"/>
      <c r="J20" s="8">
        <v>10</v>
      </c>
      <c r="K20" s="26"/>
      <c r="L20" s="118" t="e">
        <f>IF(VLOOKUP('Race 10'!K20,'Reference Ladies'!$C$3:$E$185,3,FALSE)=0," ",VLOOKUP('Race 10'!K20,'Reference Ladies'!$C$3:$E$185,3,FALSE))</f>
        <v>#N/A</v>
      </c>
      <c r="M20" s="119" t="str">
        <f>IF(ISERROR(INT(((-L20+'Race 10'!$B$6)/365.25))),"",INT(((-L20+'Race 10'!$B$6)/365.25)))</f>
        <v/>
      </c>
      <c r="N20" s="95"/>
      <c r="O20" s="93"/>
      <c r="P20" s="94" t="e">
        <f>(VLOOKUP(M20,'Ladies WAVA'!$A$6:$AG$102,$B$8,FALSE))/((3600*HOUR(N20))+(60*MINUTE(N20))+((1*SECOND(N20))))</f>
        <v>#N/A</v>
      </c>
      <c r="Q20" s="27"/>
      <c r="W20" s="14"/>
      <c r="Z20" s="14"/>
    </row>
    <row r="21" spans="1:26" ht="16" thickBot="1">
      <c r="A21" s="8">
        <v>11</v>
      </c>
      <c r="B21" s="26"/>
      <c r="C21" s="118" t="e">
        <f>IF(VLOOKUP('Race 10'!B21,'Reference Men'!$C$4:$E$196,3,FALSE)=0," ",VLOOKUP('Race 10'!B21,'Reference Men'!$C$4:$E$196,3,FALSE))</f>
        <v>#N/A</v>
      </c>
      <c r="D21" s="119" t="str">
        <f>IF(ISERROR(INT(((-C21+'Race 10'!$B$6)/365.25))),"",INT(((-C21+'Race 10'!$B$6)/365.25)))</f>
        <v/>
      </c>
      <c r="E21" s="95"/>
      <c r="F21" s="93"/>
      <c r="G21" s="94" t="e">
        <f>(VLOOKUP(D21,'Mens Wava'!$A$5:$AG$101,$B$8,FALSE))/((3600*HOUR(E21))+(60*MINUTE(E21))+((1*SECOND(E21))))</f>
        <v>#N/A</v>
      </c>
      <c r="H21" s="27"/>
      <c r="J21" s="8">
        <v>11</v>
      </c>
      <c r="K21" s="26"/>
      <c r="L21" s="118" t="e">
        <f>IF(VLOOKUP('Race 10'!K21,'Reference Ladies'!$C$3:$E$185,3,FALSE)=0," ",VLOOKUP('Race 10'!K21,'Reference Ladies'!$C$3:$E$185,3,FALSE))</f>
        <v>#N/A</v>
      </c>
      <c r="M21" s="119" t="str">
        <f>IF(ISERROR(INT(((-L21+'Race 10'!$B$6)/365.25))),"",INT(((-L21+'Race 10'!$B$6)/365.25)))</f>
        <v/>
      </c>
      <c r="N21" s="95"/>
      <c r="O21" s="93"/>
      <c r="P21" s="94" t="e">
        <f>(VLOOKUP(M21,'Ladies WAVA'!$A$6:$AG$102,$B$8,FALSE))/((3600*HOUR(N21))+(60*MINUTE(N21))+((1*SECOND(N21))))</f>
        <v>#N/A</v>
      </c>
      <c r="Q21" s="27"/>
      <c r="W21" s="14"/>
      <c r="Z21" s="14"/>
    </row>
    <row r="22" spans="1:26" ht="16" thickBot="1">
      <c r="A22" s="8">
        <v>12</v>
      </c>
      <c r="B22" s="26"/>
      <c r="C22" s="118" t="e">
        <f>IF(VLOOKUP('Race 10'!B22,'Reference Men'!$C$4:$E$196,3,FALSE)=0," ",VLOOKUP('Race 10'!B22,'Reference Men'!$C$4:$E$196,3,FALSE))</f>
        <v>#N/A</v>
      </c>
      <c r="D22" s="119" t="str">
        <f>IF(ISERROR(INT(((-C22+'Race 10'!$B$6)/365.25))),"",INT(((-C22+'Race 10'!$B$6)/365.25)))</f>
        <v/>
      </c>
      <c r="E22" s="95"/>
      <c r="F22" s="93"/>
      <c r="G22" s="94" t="e">
        <f>(VLOOKUP(D22,'Mens Wava'!$A$5:$AG$101,$B$8,FALSE))/((3600*HOUR(E22))+(60*MINUTE(E22))+((1*SECOND(E22))))</f>
        <v>#N/A</v>
      </c>
      <c r="H22" s="27"/>
      <c r="J22" s="8">
        <v>12</v>
      </c>
      <c r="K22" s="26"/>
      <c r="L22" s="118" t="e">
        <f>IF(VLOOKUP('Race 10'!K22,'Reference Ladies'!$C$3:$E$185,3,FALSE)=0," ",VLOOKUP('Race 10'!K22,'Reference Ladies'!$C$3:$E$185,3,FALSE))</f>
        <v>#N/A</v>
      </c>
      <c r="M22" s="119" t="str">
        <f>IF(ISERROR(INT(((-L22+'Race 10'!$B$6)/365.25))),"",INT(((-L22+'Race 10'!$B$6)/365.25)))</f>
        <v/>
      </c>
      <c r="N22" s="95"/>
      <c r="O22" s="93"/>
      <c r="P22" s="94" t="e">
        <f>(VLOOKUP(M22,'Ladies WAVA'!$A$6:$AG$102,$B$8,FALSE))/((3600*HOUR(N22))+(60*MINUTE(N22))+((1*SECOND(N22))))</f>
        <v>#N/A</v>
      </c>
      <c r="Q22" s="27"/>
      <c r="W22" s="14"/>
      <c r="Z22" s="14"/>
    </row>
    <row r="23" spans="1:26" ht="16" thickBot="1">
      <c r="A23" s="8">
        <v>13</v>
      </c>
      <c r="B23" s="26"/>
      <c r="C23" s="118" t="e">
        <f>IF(VLOOKUP('Race 10'!B23,'Reference Men'!$C$4:$E$196,3,FALSE)=0," ",VLOOKUP('Race 10'!B23,'Reference Men'!$C$4:$E$196,3,FALSE))</f>
        <v>#N/A</v>
      </c>
      <c r="D23" s="119" t="str">
        <f>IF(ISERROR(INT(((-C23+'Race 10'!$B$6)/365.25))),"",INT(((-C23+'Race 10'!$B$6)/365.25)))</f>
        <v/>
      </c>
      <c r="E23" s="95"/>
      <c r="F23" s="93"/>
      <c r="G23" s="94" t="e">
        <f>(VLOOKUP(D23,'Mens Wava'!$A$5:$AG$101,$B$8,FALSE))/((3600*HOUR(E23))+(60*MINUTE(E23))+((1*SECOND(E23))))</f>
        <v>#N/A</v>
      </c>
      <c r="H23" s="27"/>
      <c r="J23" s="8">
        <v>13</v>
      </c>
      <c r="K23" s="26"/>
      <c r="L23" s="118" t="e">
        <f>IF(VLOOKUP('Race 10'!K23,'Reference Ladies'!$C$3:$E$185,3,FALSE)=0," ",VLOOKUP('Race 10'!K23,'Reference Ladies'!$C$3:$E$185,3,FALSE))</f>
        <v>#N/A</v>
      </c>
      <c r="M23" s="119" t="str">
        <f>IF(ISERROR(INT(((-L23+'Race 10'!$B$6)/365.25))),"",INT(((-L23+'Race 10'!$B$6)/365.25)))</f>
        <v/>
      </c>
      <c r="N23" s="95"/>
      <c r="O23" s="93"/>
      <c r="P23" s="94" t="e">
        <f>(VLOOKUP(M23,'Ladies WAVA'!$A$6:$AG$102,$B$8,FALSE))/((3600*HOUR(N23))+(60*MINUTE(N23))+((1*SECOND(N23))))</f>
        <v>#N/A</v>
      </c>
      <c r="Q23" s="27"/>
      <c r="W23" s="14"/>
      <c r="Z23" s="14"/>
    </row>
    <row r="24" spans="1:26" ht="16" thickBot="1">
      <c r="A24" s="8">
        <v>14</v>
      </c>
      <c r="B24" s="26"/>
      <c r="C24" s="118" t="e">
        <f>IF(VLOOKUP('Race 10'!B24,'Reference Men'!$C$4:$E$196,3,FALSE)=0," ",VLOOKUP('Race 10'!B24,'Reference Men'!$C$4:$E$196,3,FALSE))</f>
        <v>#N/A</v>
      </c>
      <c r="D24" s="119" t="str">
        <f>IF(ISERROR(INT(((-C24+'Race 10'!$B$6)/365.25))),"",INT(((-C24+'Race 10'!$B$6)/365.25)))</f>
        <v/>
      </c>
      <c r="E24" s="95"/>
      <c r="F24" s="93"/>
      <c r="G24" s="94" t="e">
        <f>(VLOOKUP(D24,'Mens Wava'!$A$5:$AG$101,$B$8,FALSE))/((3600*HOUR(E24))+(60*MINUTE(E24))+((1*SECOND(E24))))</f>
        <v>#N/A</v>
      </c>
      <c r="H24" s="27"/>
      <c r="J24" s="8">
        <v>14</v>
      </c>
      <c r="K24" s="26"/>
      <c r="L24" s="118" t="e">
        <f>IF(VLOOKUP('Race 10'!K24,'Reference Ladies'!$C$3:$E$185,3,FALSE)=0," ",VLOOKUP('Race 10'!K24,'Reference Ladies'!$C$3:$E$185,3,FALSE))</f>
        <v>#N/A</v>
      </c>
      <c r="M24" s="119" t="str">
        <f>IF(ISERROR(INT(((-L24+'Race 10'!$B$6)/365.25))),"",INT(((-L24+'Race 10'!$B$6)/365.25)))</f>
        <v/>
      </c>
      <c r="N24" s="95"/>
      <c r="O24" s="93"/>
      <c r="P24" s="94" t="e">
        <f>(VLOOKUP(M24,'Ladies WAVA'!$A$6:$AG$102,$B$8,FALSE))/((3600*HOUR(N24))+(60*MINUTE(N24))+((1*SECOND(N24))))</f>
        <v>#N/A</v>
      </c>
      <c r="Q24" s="27"/>
      <c r="W24" s="14"/>
      <c r="Z24" s="14"/>
    </row>
    <row r="25" spans="1:26" ht="16" thickBot="1">
      <c r="A25" s="8">
        <v>15</v>
      </c>
      <c r="B25" s="26"/>
      <c r="C25" s="118" t="e">
        <f>IF(VLOOKUP('Race 10'!B25,'Reference Men'!$C$4:$E$196,3,FALSE)=0," ",VLOOKUP('Race 10'!B25,'Reference Men'!$C$4:$E$196,3,FALSE))</f>
        <v>#N/A</v>
      </c>
      <c r="D25" s="119" t="str">
        <f>IF(ISERROR(INT(((-C25+'Race 10'!$B$6)/365.25))),"",INT(((-C25+'Race 10'!$B$6)/365.25)))</f>
        <v/>
      </c>
      <c r="E25" s="95"/>
      <c r="F25" s="93"/>
      <c r="G25" s="94" t="e">
        <f>(VLOOKUP(D25,'Mens Wava'!$A$5:$AG$101,$B$8,FALSE))/((3600*HOUR(E25))+(60*MINUTE(E25))+((1*SECOND(E25))))</f>
        <v>#N/A</v>
      </c>
      <c r="H25" s="27"/>
      <c r="J25" s="8">
        <v>15</v>
      </c>
      <c r="K25" s="26"/>
      <c r="L25" s="118" t="e">
        <f>IF(VLOOKUP('Race 10'!K25,'Reference Ladies'!$C$3:$E$185,3,FALSE)=0," ",VLOOKUP('Race 10'!K25,'Reference Ladies'!$C$3:$E$185,3,FALSE))</f>
        <v>#N/A</v>
      </c>
      <c r="M25" s="119" t="str">
        <f>IF(ISERROR(INT(((-L25+'Race 10'!$B$6)/365.25))),"",INT(((-L25+'Race 10'!$B$6)/365.25)))</f>
        <v/>
      </c>
      <c r="N25" s="95"/>
      <c r="O25" s="93"/>
      <c r="P25" s="94" t="e">
        <f>(VLOOKUP(M25,'Ladies WAVA'!$A$6:$AG$102,$B$8,FALSE))/((3600*HOUR(N25))+(60*MINUTE(N25))+((1*SECOND(N25))))</f>
        <v>#N/A</v>
      </c>
      <c r="Q25" s="27"/>
      <c r="W25" s="14"/>
      <c r="Z25" s="14"/>
    </row>
    <row r="26" spans="1:26" ht="16" thickBot="1">
      <c r="A26" s="8">
        <v>16</v>
      </c>
      <c r="B26" s="26"/>
      <c r="C26" s="118" t="e">
        <f>IF(VLOOKUP('Race 10'!B26,'Reference Men'!$C$4:$E$196,3,FALSE)=0," ",VLOOKUP('Race 10'!B26,'Reference Men'!$C$4:$E$196,3,FALSE))</f>
        <v>#N/A</v>
      </c>
      <c r="D26" s="119" t="str">
        <f>IF(ISERROR(INT(((-C26+'Race 10'!$B$6)/365.25))),"",INT(((-C26+'Race 10'!$B$6)/365.25)))</f>
        <v/>
      </c>
      <c r="E26" s="95"/>
      <c r="F26" s="93"/>
      <c r="G26" s="94" t="e">
        <f>(VLOOKUP(D26,'Mens Wava'!$A$5:$AG$101,$B$8,FALSE))/((3600*HOUR(E26))+(60*MINUTE(E26))+((1*SECOND(E26))))</f>
        <v>#N/A</v>
      </c>
      <c r="H26" s="27"/>
      <c r="J26" s="8">
        <v>16</v>
      </c>
      <c r="K26" s="26"/>
      <c r="L26" s="118" t="e">
        <f>IF(VLOOKUP('Race 10'!K26,'Reference Ladies'!$C$3:$E$185,3,FALSE)=0," ",VLOOKUP('Race 10'!K26,'Reference Ladies'!$C$3:$E$185,3,FALSE))</f>
        <v>#N/A</v>
      </c>
      <c r="M26" s="119" t="str">
        <f>IF(ISERROR(INT(((-L26+'Race 10'!$B$6)/365.25))),"",INT(((-L26+'Race 10'!$B$6)/365.25)))</f>
        <v/>
      </c>
      <c r="N26" s="95"/>
      <c r="O26" s="93"/>
      <c r="P26" s="94" t="e">
        <f>(VLOOKUP(M26,'Ladies WAVA'!$A$6:$AG$102,$B$8,FALSE))/((3600*HOUR(N26))+(60*MINUTE(N26))+((1*SECOND(N26))))</f>
        <v>#N/A</v>
      </c>
      <c r="Q26" s="27"/>
      <c r="W26" s="14"/>
      <c r="Z26" s="14"/>
    </row>
    <row r="27" spans="1:26" ht="16" thickBot="1">
      <c r="A27" s="8">
        <v>17</v>
      </c>
      <c r="B27" s="26"/>
      <c r="C27" s="118" t="e">
        <f>IF(VLOOKUP('Race 10'!B27,'Reference Men'!$C$4:$E$196,3,FALSE)=0," ",VLOOKUP('Race 10'!B27,'Reference Men'!$C$4:$E$196,3,FALSE))</f>
        <v>#N/A</v>
      </c>
      <c r="D27" s="119" t="str">
        <f>IF(ISERROR(INT(((-C27+'Race 10'!$B$6)/365.25))),"",INT(((-C27+'Race 10'!$B$6)/365.25)))</f>
        <v/>
      </c>
      <c r="E27" s="95"/>
      <c r="F27" s="93"/>
      <c r="G27" s="94" t="e">
        <f>(VLOOKUP(D27,'Mens Wava'!$A$5:$AG$101,$B$8,FALSE))/((3600*HOUR(E27))+(60*MINUTE(E27))+((1*SECOND(E27))))</f>
        <v>#N/A</v>
      </c>
      <c r="H27" s="27"/>
      <c r="J27" s="8">
        <v>17</v>
      </c>
      <c r="K27" s="26"/>
      <c r="L27" s="118" t="e">
        <f>IF(VLOOKUP('Race 10'!K27,'Reference Ladies'!$C$3:$E$185,3,FALSE)=0," ",VLOOKUP('Race 10'!K27,'Reference Ladies'!$C$3:$E$185,3,FALSE))</f>
        <v>#N/A</v>
      </c>
      <c r="M27" s="119" t="str">
        <f>IF(ISERROR(INT(((-L27+'Race 10'!$B$6)/365.25))),"",INT(((-L27+'Race 10'!$B$6)/365.25)))</f>
        <v/>
      </c>
      <c r="N27" s="95"/>
      <c r="O27" s="93"/>
      <c r="P27" s="94" t="e">
        <f>(VLOOKUP(M27,'Ladies WAVA'!$A$6:$AG$102,$B$8,FALSE))/((3600*HOUR(N27))+(60*MINUTE(N27))+((1*SECOND(N27))))</f>
        <v>#N/A</v>
      </c>
      <c r="Q27" s="27"/>
      <c r="W27" s="14"/>
      <c r="Z27" s="14"/>
    </row>
    <row r="28" spans="1:26" ht="16" thickBot="1">
      <c r="A28" s="8">
        <v>18</v>
      </c>
      <c r="B28" s="26"/>
      <c r="C28" s="118" t="e">
        <f>IF(VLOOKUP('Race 10'!B28,'Reference Men'!$C$4:$E$196,3,FALSE)=0," ",VLOOKUP('Race 10'!B28,'Reference Men'!$C$4:$E$196,3,FALSE))</f>
        <v>#N/A</v>
      </c>
      <c r="D28" s="119" t="str">
        <f>IF(ISERROR(INT(((-C28+'Race 10'!$B$6)/365.25))),"",INT(((-C28+'Race 10'!$B$6)/365.25)))</f>
        <v/>
      </c>
      <c r="E28" s="95"/>
      <c r="F28" s="93"/>
      <c r="G28" s="94" t="e">
        <f>(VLOOKUP(D28,'Mens Wava'!$A$5:$AG$101,$B$8,FALSE))/((3600*HOUR(E28))+(60*MINUTE(E28))+((1*SECOND(E28))))</f>
        <v>#N/A</v>
      </c>
      <c r="H28" s="27"/>
      <c r="J28" s="8">
        <v>18</v>
      </c>
      <c r="K28" s="26"/>
      <c r="L28" s="118" t="e">
        <f>IF(VLOOKUP('Race 10'!K28,'Reference Ladies'!$C$3:$E$185,3,FALSE)=0," ",VLOOKUP('Race 10'!K28,'Reference Ladies'!$C$3:$E$185,3,FALSE))</f>
        <v>#N/A</v>
      </c>
      <c r="M28" s="119" t="str">
        <f>IF(ISERROR(INT(((-L28+'Race 10'!$B$6)/365.25))),"",INT(((-L28+'Race 10'!$B$6)/365.25)))</f>
        <v/>
      </c>
      <c r="N28" s="95"/>
      <c r="O28" s="93"/>
      <c r="P28" s="94" t="e">
        <f>(VLOOKUP(M28,'Ladies WAVA'!$A$6:$AG$102,$B$8,FALSE))/((3600*HOUR(N28))+(60*MINUTE(N28))+((1*SECOND(N28))))</f>
        <v>#N/A</v>
      </c>
      <c r="Q28" s="27"/>
      <c r="W28" s="14"/>
      <c r="Z28" s="14"/>
    </row>
    <row r="29" spans="1:26" ht="16" thickBot="1">
      <c r="A29" s="8">
        <v>19</v>
      </c>
      <c r="B29" s="26"/>
      <c r="C29" s="118" t="e">
        <f>IF(VLOOKUP('Race 10'!B29,'Reference Men'!$C$4:$E$196,3,FALSE)=0," ",VLOOKUP('Race 10'!B29,'Reference Men'!$C$4:$E$196,3,FALSE))</f>
        <v>#N/A</v>
      </c>
      <c r="D29" s="119" t="str">
        <f>IF(ISERROR(INT(((-C29+'Race 10'!$B$6)/365.25))),"",INT(((-C29+'Race 10'!$B$6)/365.25)))</f>
        <v/>
      </c>
      <c r="E29" s="95"/>
      <c r="F29" s="93"/>
      <c r="G29" s="94" t="e">
        <f>(VLOOKUP(D29,'Mens Wava'!$A$5:$AG$101,$B$8,FALSE))/((3600*HOUR(E29))+(60*MINUTE(E29))+((1*SECOND(E29))))</f>
        <v>#N/A</v>
      </c>
      <c r="H29" s="27"/>
      <c r="J29" s="8">
        <v>19</v>
      </c>
      <c r="K29" s="26"/>
      <c r="L29" s="118" t="e">
        <f>IF(VLOOKUP('Race 10'!K29,'Reference Ladies'!$C$3:$E$185,3,FALSE)=0," ",VLOOKUP('Race 10'!K29,'Reference Ladies'!$C$3:$E$185,3,FALSE))</f>
        <v>#N/A</v>
      </c>
      <c r="M29" s="119" t="str">
        <f>IF(ISERROR(INT(((-L29+'Race 10'!$B$6)/365.25))),"",INT(((-L29+'Race 10'!$B$6)/365.25)))</f>
        <v/>
      </c>
      <c r="N29" s="95"/>
      <c r="O29" s="93"/>
      <c r="P29" s="94" t="e">
        <f>(VLOOKUP(M29,'Ladies WAVA'!$A$6:$AG$102,$B$8,FALSE))/((3600*HOUR(N29))+(60*MINUTE(N29))+((1*SECOND(N29))))</f>
        <v>#N/A</v>
      </c>
      <c r="Q29" s="27"/>
      <c r="W29" s="14"/>
      <c r="Z29" s="14"/>
    </row>
    <row r="30" spans="1:26" ht="16" thickBot="1">
      <c r="A30" s="8">
        <v>20</v>
      </c>
      <c r="B30" s="26"/>
      <c r="C30" s="118" t="e">
        <f>IF(VLOOKUP('Race 10'!B30,'Reference Men'!$C$4:$E$196,3,FALSE)=0," ",VLOOKUP('Race 10'!B30,'Reference Men'!$C$4:$E$196,3,FALSE))</f>
        <v>#N/A</v>
      </c>
      <c r="D30" s="119" t="str">
        <f>IF(ISERROR(INT(((-C30+'Race 10'!$B$6)/365.25))),"",INT(((-C30+'Race 10'!$B$6)/365.25)))</f>
        <v/>
      </c>
      <c r="E30" s="95"/>
      <c r="F30" s="93"/>
      <c r="G30" s="94" t="e">
        <f>(VLOOKUP(D30,'Mens Wava'!$A$5:$AG$101,$B$8,FALSE))/((3600*HOUR(E30))+(60*MINUTE(E30))+((1*SECOND(E30))))</f>
        <v>#N/A</v>
      </c>
      <c r="H30" s="27"/>
      <c r="J30" s="8">
        <v>20</v>
      </c>
      <c r="K30" s="26"/>
      <c r="L30" s="118" t="e">
        <f>IF(VLOOKUP('Race 10'!K30,'Reference Ladies'!$C$3:$E$185,3,FALSE)=0," ",VLOOKUP('Race 10'!K30,'Reference Ladies'!$C$3:$E$185,3,FALSE))</f>
        <v>#N/A</v>
      </c>
      <c r="M30" s="119" t="str">
        <f>IF(ISERROR(INT(((-L30+'Race 10'!$B$6)/365.25))),"",INT(((-L30+'Race 10'!$B$6)/365.25)))</f>
        <v/>
      </c>
      <c r="N30" s="95"/>
      <c r="O30" s="93"/>
      <c r="P30" s="94" t="e">
        <f>(VLOOKUP(M30,'Ladies WAVA'!$A$6:$AG$102,$B$8,FALSE))/((3600*HOUR(N30))+(60*MINUTE(N30))+((1*SECOND(N30))))</f>
        <v>#N/A</v>
      </c>
      <c r="Q30" s="27"/>
      <c r="W30" s="14"/>
      <c r="Z30" s="14"/>
    </row>
    <row r="31" spans="1:26" ht="16" thickBot="1">
      <c r="A31" s="8">
        <v>21</v>
      </c>
      <c r="B31" s="85"/>
      <c r="C31" s="118" t="e">
        <f>IF(VLOOKUP('Race 10'!B31,'Reference Men'!$C$4:$E$196,3,FALSE)=0," ",VLOOKUP('Race 10'!B31,'Reference Men'!$C$4:$E$196,3,FALSE))</f>
        <v>#N/A</v>
      </c>
      <c r="D31" s="119" t="str">
        <f>IF(ISERROR(INT(((-C31+'Race 10'!$B$6)/365.25))),"",INT(((-C31+'Race 10'!$B$6)/365.25)))</f>
        <v/>
      </c>
      <c r="E31" s="86"/>
      <c r="F31" s="87"/>
      <c r="G31" s="94" t="e">
        <f>(VLOOKUP(D31,'Mens Wava'!$A$5:$AG$101,$B$8,FALSE))/((3600*HOUR(E31))+(60*MINUTE(E31))+((1*SECOND(E31))))</f>
        <v>#N/A</v>
      </c>
      <c r="H31" s="89"/>
      <c r="J31" s="8">
        <v>21</v>
      </c>
      <c r="K31" s="85"/>
      <c r="L31" s="118" t="e">
        <f>IF(VLOOKUP('Race 10'!K31,'Reference Ladies'!$C$3:$E$185,3,FALSE)=0," ",VLOOKUP('Race 10'!K31,'Reference Ladies'!$C$3:$E$185,3,FALSE))</f>
        <v>#N/A</v>
      </c>
      <c r="M31" s="119" t="str">
        <f>IF(ISERROR(INT(((-L31+'Race 10'!$B$6)/365.25))),"",INT(((-L31+'Race 10'!$B$6)/365.25)))</f>
        <v/>
      </c>
      <c r="N31" s="86"/>
      <c r="O31" s="87"/>
      <c r="P31" s="94" t="e">
        <f>(VLOOKUP(M31,'Ladies WAVA'!$A$6:$AG$102,$B$8,FALSE))/((3600*HOUR(N31))+(60*MINUTE(N31))+((1*SECOND(N31))))</f>
        <v>#N/A</v>
      </c>
      <c r="Q31" s="89"/>
    </row>
    <row r="32" spans="1:26" s="8" customFormat="1">
      <c r="F32" s="96">
        <f>SUM(F11:F31)</f>
        <v>0</v>
      </c>
      <c r="H32" s="96">
        <f>SUM(H11:H31)</f>
        <v>0</v>
      </c>
      <c r="O32" s="96">
        <f>SUM(O11:O31)</f>
        <v>0</v>
      </c>
      <c r="Q32" s="96">
        <f>SUM(Q11:Q31)</f>
        <v>0</v>
      </c>
    </row>
    <row r="33" spans="1:26">
      <c r="A33"/>
      <c r="W33" s="14"/>
      <c r="Z33" s="14"/>
    </row>
    <row r="34" spans="1:26">
      <c r="A34"/>
      <c r="W34" s="14"/>
      <c r="Z34" s="14"/>
    </row>
    <row r="35" spans="1:26">
      <c r="A35"/>
      <c r="W35" s="14"/>
      <c r="Z35" s="14"/>
    </row>
    <row r="36" spans="1:26">
      <c r="A36"/>
      <c r="W36" s="14"/>
      <c r="Z36" s="14"/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 t="str">
        <f>+'Reference Men'!$C167</f>
        <v xml:space="preserve"> </v>
      </c>
      <c r="Z53" s="14"/>
    </row>
    <row r="54" spans="1:26">
      <c r="A54"/>
      <c r="W54" s="14" t="str">
        <f>+'Reference Men'!$C168</f>
        <v xml:space="preserve"> </v>
      </c>
      <c r="Z54" s="14"/>
    </row>
    <row r="55" spans="1:26">
      <c r="A55"/>
      <c r="W55" s="14" t="str">
        <f>+'Reference Men'!$C169</f>
        <v xml:space="preserve"> </v>
      </c>
      <c r="Z55" s="14"/>
    </row>
    <row r="56" spans="1:26">
      <c r="A56"/>
      <c r="W56" s="14" t="str">
        <f>+'Reference Men'!$C170</f>
        <v xml:space="preserve"> </v>
      </c>
      <c r="Z56" s="14"/>
    </row>
    <row r="57" spans="1:26">
      <c r="A57"/>
      <c r="W57" s="14" t="str">
        <f>+'Reference Men'!$C171</f>
        <v xml:space="preserve"> </v>
      </c>
      <c r="Z57" s="14"/>
    </row>
    <row r="58" spans="1:26">
      <c r="A58"/>
      <c r="W58" s="14" t="str">
        <f>+'Reference Men'!$C172</f>
        <v xml:space="preserve"> </v>
      </c>
      <c r="Z58" s="14"/>
    </row>
    <row r="59" spans="1:26">
      <c r="A59"/>
      <c r="W59" s="14" t="str">
        <f>+'Reference Men'!$C173</f>
        <v xml:space="preserve"> </v>
      </c>
      <c r="Z59" s="14"/>
    </row>
    <row r="60" spans="1:26">
      <c r="A60"/>
      <c r="W60" s="14" t="str">
        <f>+'Reference Men'!$C174</f>
        <v xml:space="preserve"> </v>
      </c>
      <c r="Z60" s="14"/>
    </row>
    <row r="61" spans="1:26">
      <c r="A61"/>
      <c r="W61" s="14" t="str">
        <f>+'Reference Men'!$C175</f>
        <v xml:space="preserve"> </v>
      </c>
      <c r="Z61" s="14"/>
    </row>
    <row r="62" spans="1:26">
      <c r="A62"/>
      <c r="W62" s="14" t="str">
        <f>+'Reference Men'!$C176</f>
        <v xml:space="preserve"> </v>
      </c>
      <c r="Z62" s="14"/>
    </row>
    <row r="63" spans="1:26">
      <c r="A63"/>
      <c r="W63" s="14" t="str">
        <f>+'Reference Men'!$C177</f>
        <v xml:space="preserve"> </v>
      </c>
      <c r="Z63" s="14"/>
    </row>
    <row r="64" spans="1:26">
      <c r="A64"/>
      <c r="W64" s="14" t="str">
        <f>+'Reference Men'!$C178</f>
        <v xml:space="preserve"> </v>
      </c>
      <c r="Z64" s="14"/>
    </row>
    <row r="65" spans="1:26">
      <c r="A65"/>
      <c r="W65" s="14" t="str">
        <f>+'Reference Men'!$C179</f>
        <v xml:space="preserve"> </v>
      </c>
      <c r="Z65" s="14"/>
    </row>
    <row r="66" spans="1:26">
      <c r="A66"/>
      <c r="W66" s="14" t="str">
        <f>+'Reference Men'!$C180</f>
        <v xml:space="preserve"> </v>
      </c>
      <c r="Z66" s="14"/>
    </row>
    <row r="67" spans="1:26">
      <c r="A67"/>
      <c r="W67" s="14" t="str">
        <f>+'Reference Men'!$C181</f>
        <v xml:space="preserve"> </v>
      </c>
      <c r="Z67" s="14"/>
    </row>
    <row r="68" spans="1:26">
      <c r="A68"/>
      <c r="W68" s="14" t="str">
        <f>+'Reference Men'!$C182</f>
        <v xml:space="preserve"> </v>
      </c>
      <c r="Z68" s="14"/>
    </row>
    <row r="69" spans="1:26">
      <c r="A69"/>
      <c r="W69" s="14" t="str">
        <f>+'Reference Men'!$C183</f>
        <v xml:space="preserve"> </v>
      </c>
      <c r="Z69" s="14"/>
    </row>
    <row r="70" spans="1:26">
      <c r="A70"/>
      <c r="W70" s="14" t="str">
        <f>+'Reference Men'!$C184</f>
        <v xml:space="preserve"> </v>
      </c>
      <c r="Z70" s="14"/>
    </row>
    <row r="71" spans="1:26">
      <c r="A71"/>
      <c r="W71" s="14" t="str">
        <f>+'Reference Men'!$C185</f>
        <v xml:space="preserve"> </v>
      </c>
      <c r="Z71" s="14"/>
    </row>
    <row r="72" spans="1:26">
      <c r="A72"/>
      <c r="W72" s="14" t="str">
        <f>+'Reference Men'!$C186</f>
        <v xml:space="preserve"> </v>
      </c>
      <c r="Z72" s="14"/>
    </row>
    <row r="73" spans="1:26">
      <c r="A73"/>
      <c r="W73" s="14" t="str">
        <f>+'Reference Men'!$C187</f>
        <v xml:space="preserve"> </v>
      </c>
      <c r="Z73" s="14"/>
    </row>
    <row r="74" spans="1:26">
      <c r="A74"/>
      <c r="W74" s="14" t="str">
        <f>+'Reference Men'!$C188</f>
        <v xml:space="preserve"> </v>
      </c>
      <c r="Z74" s="14"/>
    </row>
    <row r="75" spans="1:26">
      <c r="A75"/>
      <c r="W75" s="14" t="str">
        <f>+'Reference Men'!$C189</f>
        <v xml:space="preserve"> </v>
      </c>
      <c r="Z75" s="14"/>
    </row>
    <row r="76" spans="1:26">
      <c r="A76"/>
      <c r="W76" s="14" t="str">
        <f>+'Reference Men'!$C190</f>
        <v xml:space="preserve"> </v>
      </c>
      <c r="Z76" s="14"/>
    </row>
    <row r="77" spans="1:26">
      <c r="A77"/>
      <c r="W77" s="14" t="str">
        <f>+'Reference Men'!$C191</f>
        <v xml:space="preserve"> </v>
      </c>
      <c r="Z77" s="14"/>
    </row>
    <row r="78" spans="1:26">
      <c r="A78"/>
      <c r="W78" s="14" t="str">
        <f>+'Reference Men'!$C192</f>
        <v xml:space="preserve"> </v>
      </c>
      <c r="Z78" s="14"/>
    </row>
    <row r="79" spans="1:26">
      <c r="A79"/>
      <c r="W79" s="14" t="str">
        <f>+'Reference Men'!$C193</f>
        <v xml:space="preserve"> </v>
      </c>
      <c r="Z79" s="14"/>
    </row>
    <row r="80" spans="1:26">
      <c r="A80"/>
      <c r="W80" s="14" t="str">
        <f>+'Reference Men'!$C194</f>
        <v xml:space="preserve"> </v>
      </c>
      <c r="Z80" s="14"/>
    </row>
    <row r="81" spans="1:26">
      <c r="A81"/>
      <c r="W81" s="14" t="str">
        <f>+'Reference Men'!$C195</f>
        <v xml:space="preserve"> </v>
      </c>
      <c r="Z81" s="14"/>
    </row>
    <row r="82" spans="1:26">
      <c r="A82"/>
      <c r="W82" s="14" t="str">
        <f>+'Reference Men'!$C196</f>
        <v xml:space="preserve"> </v>
      </c>
      <c r="Z82" s="14"/>
    </row>
    <row r="83" spans="1:26">
      <c r="A83"/>
      <c r="W83" s="14" t="str">
        <f>+'Reference Men'!$C197</f>
        <v xml:space="preserve"> </v>
      </c>
      <c r="Z83" s="14"/>
    </row>
    <row r="84" spans="1:26">
      <c r="A84"/>
      <c r="W84" s="14" t="str">
        <f>+'Reference Men'!$C198</f>
        <v xml:space="preserve"> </v>
      </c>
      <c r="Z84" s="14"/>
    </row>
    <row r="85" spans="1:26">
      <c r="A85"/>
      <c r="W85" s="14" t="str">
        <f>+'Reference Men'!$C199</f>
        <v xml:space="preserve"> </v>
      </c>
      <c r="Z85" s="14"/>
    </row>
    <row r="86" spans="1:26">
      <c r="A86"/>
      <c r="W86" s="14" t="str">
        <f>+'Reference Men'!$C200</f>
        <v xml:space="preserve"> </v>
      </c>
      <c r="Z86" s="14"/>
    </row>
    <row r="87" spans="1:26">
      <c r="A87"/>
      <c r="W87" s="14" t="str">
        <f>+'Reference Men'!$C201</f>
        <v xml:space="preserve"> </v>
      </c>
      <c r="Z87" s="14"/>
    </row>
    <row r="88" spans="1:26">
      <c r="A88"/>
      <c r="W88" s="14" t="str">
        <f>+'Reference Men'!$C202</f>
        <v xml:space="preserve"> </v>
      </c>
      <c r="Z88" s="14"/>
    </row>
    <row r="89" spans="1:26">
      <c r="A89"/>
      <c r="W89" s="14" t="str">
        <f>+'Reference Men'!$C203</f>
        <v xml:space="preserve"> </v>
      </c>
      <c r="Z89" s="14"/>
    </row>
    <row r="90" spans="1:26">
      <c r="A90"/>
      <c r="W90" s="14" t="str">
        <f>+'Reference Men'!$C204</f>
        <v xml:space="preserve"> </v>
      </c>
      <c r="Z90" s="14"/>
    </row>
    <row r="91" spans="1:26">
      <c r="A91"/>
      <c r="W91" s="14" t="str">
        <f>+'Reference Men'!$C205</f>
        <v xml:space="preserve"> </v>
      </c>
      <c r="Z91" s="14"/>
    </row>
    <row r="92" spans="1:26">
      <c r="A92"/>
      <c r="W92" s="14" t="str">
        <f>+'Reference Men'!$C206</f>
        <v xml:space="preserve"> </v>
      </c>
      <c r="Z92" s="14"/>
    </row>
    <row r="93" spans="1:26">
      <c r="A93"/>
      <c r="W93" s="14" t="str">
        <f>+'Reference Men'!$C207</f>
        <v xml:space="preserve"> </v>
      </c>
      <c r="Z93" s="14"/>
    </row>
    <row r="94" spans="1:26">
      <c r="A94"/>
      <c r="W94" s="14" t="str">
        <f>+'Reference Men'!$C208</f>
        <v xml:space="preserve"> </v>
      </c>
      <c r="Z94" s="14" t="str">
        <f>+'Reference Men'!$C202</f>
        <v xml:space="preserve"> </v>
      </c>
    </row>
    <row r="95" spans="1:26">
      <c r="A95"/>
      <c r="W95" s="14" t="str">
        <f>+'Reference Men'!$C209</f>
        <v xml:space="preserve"> </v>
      </c>
      <c r="Z95" s="14" t="str">
        <f>+'Reference Men'!$C203</f>
        <v xml:space="preserve"> </v>
      </c>
    </row>
    <row r="96" spans="1:26">
      <c r="A96"/>
      <c r="W96" s="14" t="str">
        <f>+'Reference Men'!$C210</f>
        <v xml:space="preserve"> </v>
      </c>
      <c r="Z96" s="14" t="str">
        <f>+'Reference Men'!$C204</f>
        <v xml:space="preserve"> </v>
      </c>
    </row>
    <row r="97" spans="1:26">
      <c r="A97"/>
      <c r="W97" s="14" t="str">
        <f>+'Reference Men'!$C211</f>
        <v xml:space="preserve"> </v>
      </c>
      <c r="Z97" s="14" t="str">
        <f>+'Reference Men'!$C205</f>
        <v xml:space="preserve"> </v>
      </c>
    </row>
    <row r="98" spans="1:26">
      <c r="A98"/>
      <c r="W98" s="14" t="str">
        <f>+'Reference Men'!$C212</f>
        <v xml:space="preserve"> </v>
      </c>
      <c r="Z98" s="14" t="str">
        <f>+'Reference Men'!$C206</f>
        <v xml:space="preserve"> </v>
      </c>
    </row>
    <row r="99" spans="1:26">
      <c r="A99"/>
      <c r="W99" s="14" t="str">
        <f>+'Reference Men'!$C213</f>
        <v xml:space="preserve"> </v>
      </c>
      <c r="Z99" s="14" t="str">
        <f>+'Reference Men'!$C207</f>
        <v xml:space="preserve"> </v>
      </c>
    </row>
    <row r="100" spans="1:26">
      <c r="A100"/>
      <c r="W100" s="14" t="str">
        <f>+'Reference Men'!$C214</f>
        <v xml:space="preserve"> </v>
      </c>
      <c r="Z100" s="14" t="str">
        <f>+'Reference Men'!$C208</f>
        <v xml:space="preserve"> </v>
      </c>
    </row>
    <row r="101" spans="1:26">
      <c r="A101"/>
      <c r="W101" s="14" t="str">
        <f>+'Reference Men'!$C215</f>
        <v xml:space="preserve"> </v>
      </c>
      <c r="Z101" s="14" t="str">
        <f>+'Reference Men'!$C209</f>
        <v xml:space="preserve"> </v>
      </c>
    </row>
    <row r="102" spans="1:26">
      <c r="A102"/>
      <c r="W102" s="14" t="str">
        <f>+'Reference Men'!$C216</f>
        <v xml:space="preserve"> </v>
      </c>
      <c r="Z102" s="14" t="str">
        <f>+'Reference Men'!$C210</f>
        <v xml:space="preserve"> </v>
      </c>
    </row>
    <row r="103" spans="1:26">
      <c r="A103"/>
      <c r="W103" s="14" t="str">
        <f>+'Reference Men'!$C217</f>
        <v xml:space="preserve"> </v>
      </c>
      <c r="Z103" s="14" t="str">
        <f>+'Reference Men'!$C211</f>
        <v xml:space="preserve"> </v>
      </c>
    </row>
    <row r="104" spans="1:26">
      <c r="A104"/>
      <c r="W104" s="14" t="str">
        <f>+'Reference Men'!$C218</f>
        <v xml:space="preserve"> </v>
      </c>
      <c r="Z104" s="14" t="str">
        <f>+'Reference Men'!$C212</f>
        <v xml:space="preserve"> </v>
      </c>
    </row>
    <row r="105" spans="1:26">
      <c r="A105"/>
      <c r="W105" s="14" t="str">
        <f>+'Reference Men'!$C219</f>
        <v xml:space="preserve"> </v>
      </c>
      <c r="Z105" s="14" t="str">
        <f>+'Reference Men'!$C213</f>
        <v xml:space="preserve"> </v>
      </c>
    </row>
    <row r="106" spans="1:26">
      <c r="A106"/>
      <c r="W106" s="14" t="str">
        <f>+'Reference Men'!$C220</f>
        <v xml:space="preserve"> </v>
      </c>
      <c r="Z106" s="14" t="str">
        <f>+'Reference Men'!$C214</f>
        <v xml:space="preserve"> </v>
      </c>
    </row>
    <row r="107" spans="1:26">
      <c r="A107"/>
      <c r="W107" s="14" t="str">
        <f>+'Reference Men'!$C221</f>
        <v xml:space="preserve"> </v>
      </c>
      <c r="Z107" s="14" t="str">
        <f>+'Reference Men'!$C215</f>
        <v xml:space="preserve"> </v>
      </c>
    </row>
    <row r="108" spans="1:26">
      <c r="A108"/>
      <c r="W108" s="14" t="str">
        <f>+'Reference Men'!$C222</f>
        <v xml:space="preserve"> </v>
      </c>
      <c r="Z108" s="14" t="str">
        <f>+'Reference Men'!$C216</f>
        <v xml:space="preserve"> </v>
      </c>
    </row>
    <row r="109" spans="1:26">
      <c r="A109"/>
      <c r="W109" s="14" t="str">
        <f>+'Reference Men'!$C223</f>
        <v xml:space="preserve"> </v>
      </c>
      <c r="Z109" s="14" t="str">
        <f>+'Reference Men'!$C217</f>
        <v xml:space="preserve"> </v>
      </c>
    </row>
    <row r="110" spans="1:26">
      <c r="A110"/>
      <c r="W110" s="14" t="str">
        <f>+'Reference Men'!$C224</f>
        <v xml:space="preserve"> </v>
      </c>
      <c r="Z110" s="14" t="str">
        <f>+'Reference Men'!$C218</f>
        <v xml:space="preserve"> </v>
      </c>
    </row>
    <row r="111" spans="1:26">
      <c r="A111"/>
      <c r="W111" s="14" t="str">
        <f>+'Reference Men'!$C225</f>
        <v xml:space="preserve"> </v>
      </c>
      <c r="Z111" s="14" t="str">
        <f>+'Reference Men'!$C219</f>
        <v xml:space="preserve"> </v>
      </c>
    </row>
    <row r="112" spans="1:26">
      <c r="A112"/>
      <c r="W112" s="14" t="str">
        <f>+'Reference Men'!$C226</f>
        <v xml:space="preserve"> </v>
      </c>
      <c r="Z112" s="14" t="str">
        <f>+'Reference Men'!$C220</f>
        <v xml:space="preserve"> </v>
      </c>
    </row>
    <row r="113" spans="1:26">
      <c r="A113"/>
      <c r="W113" s="14" t="str">
        <f>+'Reference Men'!$C227</f>
        <v xml:space="preserve"> </v>
      </c>
      <c r="Z113" s="14" t="str">
        <f>+'Reference Men'!$C221</f>
        <v xml:space="preserve"> </v>
      </c>
    </row>
    <row r="114" spans="1:26">
      <c r="A114"/>
      <c r="W114" s="14" t="str">
        <f>+'Reference Men'!$C228</f>
        <v xml:space="preserve"> </v>
      </c>
      <c r="Z114" s="14" t="str">
        <f>+'Reference Men'!$C222</f>
        <v xml:space="preserve"> </v>
      </c>
    </row>
    <row r="115" spans="1:26">
      <c r="A115"/>
      <c r="W115" s="14" t="str">
        <f>+'Reference Men'!$C229</f>
        <v xml:space="preserve"> </v>
      </c>
      <c r="Z115" s="14" t="str">
        <f>+'Reference Men'!$C223</f>
        <v xml:space="preserve"> </v>
      </c>
    </row>
    <row r="116" spans="1:26">
      <c r="A116"/>
      <c r="W116" s="14" t="str">
        <f>+'Reference Men'!$C230</f>
        <v xml:space="preserve"> </v>
      </c>
      <c r="Z116" s="14" t="str">
        <f>+'Reference Men'!$C224</f>
        <v xml:space="preserve"> </v>
      </c>
    </row>
    <row r="117" spans="1:26">
      <c r="A117"/>
      <c r="W117" s="14" t="str">
        <f>+'Reference Men'!$C231</f>
        <v xml:space="preserve"> </v>
      </c>
      <c r="Z117" s="14" t="str">
        <f>+'Reference Men'!$C225</f>
        <v xml:space="preserve"> </v>
      </c>
    </row>
    <row r="118" spans="1:26">
      <c r="A118"/>
      <c r="W118" s="14" t="str">
        <f>+'Reference Men'!$C232</f>
        <v xml:space="preserve"> </v>
      </c>
      <c r="Z118" s="14" t="str">
        <f>+'Reference Men'!$C226</f>
        <v xml:space="preserve"> </v>
      </c>
    </row>
    <row r="119" spans="1:26">
      <c r="A119"/>
      <c r="W119" s="14" t="str">
        <f>+'Reference Men'!$C233</f>
        <v xml:space="preserve"> </v>
      </c>
      <c r="Z119" s="14" t="str">
        <f>+'Reference Men'!$C227</f>
        <v xml:space="preserve"> </v>
      </c>
    </row>
    <row r="120" spans="1:26">
      <c r="A120"/>
      <c r="W120" s="14" t="str">
        <f>+'Reference Men'!$C234</f>
        <v xml:space="preserve"> </v>
      </c>
      <c r="Z120" s="14" t="str">
        <f>+'Reference Men'!$C228</f>
        <v xml:space="preserve"> </v>
      </c>
    </row>
    <row r="121" spans="1:26">
      <c r="A121"/>
      <c r="W121" s="14" t="str">
        <f>+'Reference Men'!$C235</f>
        <v xml:space="preserve"> </v>
      </c>
      <c r="Z121" s="14" t="str">
        <f>+'Reference Men'!$C229</f>
        <v xml:space="preserve"> </v>
      </c>
    </row>
    <row r="122" spans="1:26">
      <c r="A122"/>
      <c r="W122" s="14" t="str">
        <f>+'Reference Men'!$C236</f>
        <v xml:space="preserve"> </v>
      </c>
      <c r="Z122" s="14" t="str">
        <f>+'Reference Men'!$C230</f>
        <v xml:space="preserve"> </v>
      </c>
    </row>
    <row r="123" spans="1:26">
      <c r="A123"/>
      <c r="W123" s="14" t="str">
        <f>+'Reference Men'!$C237</f>
        <v xml:space="preserve"> </v>
      </c>
      <c r="Z123" s="14" t="str">
        <f>+'Reference Men'!$C231</f>
        <v xml:space="preserve"> </v>
      </c>
    </row>
    <row r="124" spans="1:26">
      <c r="A124"/>
      <c r="W124" s="14" t="str">
        <f>+'Reference Men'!$C238</f>
        <v xml:space="preserve"> </v>
      </c>
      <c r="Z124" s="14" t="str">
        <f>+'Reference Men'!$C232</f>
        <v xml:space="preserve"> </v>
      </c>
    </row>
    <row r="125" spans="1:26">
      <c r="A125"/>
      <c r="W125" s="14" t="str">
        <f>+'Reference Men'!$C239</f>
        <v xml:space="preserve"> </v>
      </c>
      <c r="Z125" s="14" t="str">
        <f>+'Reference Men'!$C233</f>
        <v xml:space="preserve"> </v>
      </c>
    </row>
    <row r="126" spans="1:26">
      <c r="A126"/>
      <c r="W126" s="14" t="str">
        <f>+'Reference Men'!$C240</f>
        <v xml:space="preserve"> </v>
      </c>
      <c r="Z126" s="14" t="str">
        <f>+'Reference Men'!$C234</f>
        <v xml:space="preserve"> </v>
      </c>
    </row>
    <row r="127" spans="1:26">
      <c r="A127"/>
      <c r="W127" t="str">
        <f>+'Reference Men'!$C241</f>
        <v xml:space="preserve"> </v>
      </c>
      <c r="Z127" s="14" t="str">
        <f>+'Reference Men'!$C235</f>
        <v xml:space="preserve"> </v>
      </c>
    </row>
    <row r="128" spans="1:26">
      <c r="A128"/>
      <c r="W128" t="str">
        <f>+'Reference Men'!$C242</f>
        <v xml:space="preserve"> </v>
      </c>
      <c r="Z128" t="str">
        <f>+'Reference Men'!$C236</f>
        <v xml:space="preserve"> </v>
      </c>
    </row>
    <row r="129" spans="1:26">
      <c r="A129"/>
      <c r="Z129" t="str">
        <f>+'Reference Men'!$C237</f>
        <v xml:space="preserve"> </v>
      </c>
    </row>
    <row r="130" spans="1:26">
      <c r="A130"/>
    </row>
    <row r="131" spans="1:26">
      <c r="A131"/>
    </row>
    <row r="132" spans="1:26">
      <c r="A132"/>
    </row>
    <row r="133" spans="1:26">
      <c r="A133"/>
    </row>
    <row r="134" spans="1:26">
      <c r="A134"/>
    </row>
    <row r="135" spans="1:26">
      <c r="A135"/>
    </row>
    <row r="136" spans="1:26">
      <c r="A136"/>
    </row>
    <row r="137" spans="1:26">
      <c r="A137"/>
    </row>
    <row r="138" spans="1:26">
      <c r="A138"/>
    </row>
    <row r="139" spans="1:26">
      <c r="A139"/>
    </row>
    <row r="140" spans="1:26">
      <c r="A140"/>
    </row>
    <row r="141" spans="1:26">
      <c r="A141"/>
    </row>
    <row r="142" spans="1:26">
      <c r="A142"/>
    </row>
    <row r="143" spans="1:26">
      <c r="A143"/>
    </row>
    <row r="144" spans="1:26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:P31">
    <cfRule type="cellIs" dxfId="17" priority="5" stopIfTrue="1" operator="greaterThan">
      <formula>0.7</formula>
    </cfRule>
    <cfRule type="cellIs" dxfId="16" priority="6" stopIfTrue="1" operator="between">
      <formula>0.65</formula>
      <formula>0.7</formula>
    </cfRule>
  </conditionalFormatting>
  <conditionalFormatting sqref="P32">
    <cfRule type="cellIs" dxfId="15" priority="1" stopIfTrue="1" operator="greaterThan">
      <formula>0.7</formula>
    </cfRule>
    <cfRule type="cellIs" dxfId="14" priority="2" stopIfTrue="1" operator="between">
      <formula>0.65</formula>
      <formula>0.7</formula>
    </cfRule>
  </conditionalFormatting>
  <conditionalFormatting sqref="G11:G31">
    <cfRule type="cellIs" dxfId="13" priority="7" stopIfTrue="1" operator="greaterThan">
      <formula>0.7</formula>
    </cfRule>
    <cfRule type="cellIs" dxfId="12" priority="8" stopIfTrue="1" operator="between">
      <formula>0.65</formula>
      <formula>0.7</formula>
    </cfRule>
  </conditionalFormatting>
  <conditionalFormatting sqref="G32">
    <cfRule type="cellIs" dxfId="11" priority="3" stopIfTrue="1" operator="greaterThan">
      <formula>0.7</formula>
    </cfRule>
    <cfRule type="cellIs" dxfId="10" priority="4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5:Z162"/>
  <sheetViews>
    <sheetView workbookViewId="0">
      <selection activeCell="K37" sqref="K37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299</v>
      </c>
      <c r="F5" s="81" t="str">
        <f>VLOOKUP($A$5,'Ref - All Grand Prix Events'!$A$3:$E$14,3)</f>
        <v>TBC</v>
      </c>
      <c r="I5" s="67"/>
      <c r="O5" s="81"/>
    </row>
    <row r="6" spans="1:26" ht="14">
      <c r="A6" s="10" t="s">
        <v>49</v>
      </c>
      <c r="B6" s="24" t="str">
        <f>VLOOKUP($A$5,'Ref - All Grand Prix Events'!$A$3:$E$14,2)</f>
        <v>TBC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TBC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14</v>
      </c>
      <c r="K8" s="52"/>
    </row>
    <row r="9" spans="1:26" ht="18" thickBot="1">
      <c r="B9" s="4" t="s">
        <v>47</v>
      </c>
      <c r="C9" s="2"/>
      <c r="D9" s="2"/>
      <c r="E9" s="249" t="s">
        <v>44</v>
      </c>
      <c r="F9" s="251"/>
      <c r="G9" s="249" t="s">
        <v>45</v>
      </c>
      <c r="H9" s="251"/>
      <c r="J9" s="8"/>
      <c r="K9" s="4" t="s">
        <v>51</v>
      </c>
      <c r="L9" s="2"/>
      <c r="M9" s="2"/>
      <c r="N9" s="249" t="s">
        <v>44</v>
      </c>
      <c r="O9" s="251"/>
      <c r="P9" s="249" t="s">
        <v>45</v>
      </c>
      <c r="Q9" s="251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/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/>
      <c r="C11" s="118" t="e">
        <f>IF(VLOOKUP('Race 11'!B11,'Reference Men'!$C$4:$E$196,3,FALSE)=0," ",VLOOKUP('Race 11'!B11,'Reference Men'!$C$4:$E$196,3,FALSE))</f>
        <v>#N/A</v>
      </c>
      <c r="D11" s="119" t="str">
        <f>IF(ISERROR(INT(((-C11+'Race 11'!$B$6)/365.25))),"",INT(((-C11+'Race 11'!$B$6)/365.25)))</f>
        <v/>
      </c>
      <c r="E11" s="95"/>
      <c r="F11" s="93"/>
      <c r="G11" s="94" t="e">
        <f>(VLOOKUP(D11,'Mens Wava'!$A$5:$AG$101,$B$8,FALSE))/((3600*HOUR(E11))+(60*MINUTE(E11))+((1*SECOND(E11))))</f>
        <v>#N/A</v>
      </c>
      <c r="H11" s="27"/>
      <c r="J11" s="8">
        <v>1</v>
      </c>
      <c r="K11" s="26"/>
      <c r="L11" s="118" t="e">
        <f>IF(VLOOKUP('Race 11'!K11,'Reference Ladies'!$C$3:$E$185,3,FALSE)=0," ",VLOOKUP('Race 11'!K11,'Reference Ladies'!$C$3:$E$185,3,FALSE))</f>
        <v>#N/A</v>
      </c>
      <c r="M11" s="84" t="str">
        <f>IF(ISERROR(INT(((-L11+'Race 11'!$B$6)/365.25))),"",INT(((-L11+'Race 11'!$B$6)/365.25)))</f>
        <v/>
      </c>
      <c r="N11" s="95"/>
      <c r="O11" s="93"/>
      <c r="P11" s="94" t="e">
        <f>(VLOOKUP(M11,'Ladies WAVA'!$A$6:$AG$102,$B$8,FALSE))/((3600*HOUR(N11))+(60*MINUTE(N11))+((1*SECOND(N11))))</f>
        <v>#N/A</v>
      </c>
      <c r="Q11" s="27"/>
      <c r="W11" s="14"/>
      <c r="Z11" s="14"/>
    </row>
    <row r="12" spans="1:26" ht="16" thickBot="1">
      <c r="A12" s="8">
        <v>2</v>
      </c>
      <c r="B12" s="26"/>
      <c r="C12" s="118" t="e">
        <f>IF(VLOOKUP('Race 11'!B12,'Reference Men'!$C$4:$E$196,3,FALSE)=0," ",VLOOKUP('Race 11'!B12,'Reference Men'!$C$4:$E$196,3,FALSE))</f>
        <v>#N/A</v>
      </c>
      <c r="D12" s="119" t="str">
        <f>IF(ISERROR(INT(((-C12+'Race 11'!$B$6)/365.25))),"",INT(((-C12+'Race 11'!$B$6)/365.25)))</f>
        <v/>
      </c>
      <c r="E12" s="95"/>
      <c r="F12" s="93"/>
      <c r="G12" s="94" t="e">
        <f>(VLOOKUP(D12,'Mens Wava'!$A$5:$AG$101,$B$8,FALSE))/((3600*HOUR(E12))+(60*MINUTE(E12))+((1*SECOND(E12))))</f>
        <v>#N/A</v>
      </c>
      <c r="H12" s="27"/>
      <c r="J12" s="8">
        <v>2</v>
      </c>
      <c r="K12" s="26"/>
      <c r="L12" s="118" t="e">
        <f>IF(VLOOKUP('Race 11'!K12,'Reference Ladies'!$C$3:$E$185,3,FALSE)=0," ",VLOOKUP('Race 11'!K12,'Reference Ladies'!$C$3:$E$185,3,FALSE))</f>
        <v>#N/A</v>
      </c>
      <c r="M12" s="84" t="str">
        <f>IF(ISERROR(INT(((-L12+'Race 11'!$B$6)/365.25))),"",INT(((-L12+'Race 11'!$B$6)/365.25)))</f>
        <v/>
      </c>
      <c r="N12" s="95"/>
      <c r="O12" s="93"/>
      <c r="P12" s="94" t="e">
        <f>(VLOOKUP(M12,'Ladies WAVA'!$A$6:$AG$102,$B$8,FALSE))/((3600*HOUR(N12))+(60*MINUTE(N12))+((1*SECOND(N12))))</f>
        <v>#N/A</v>
      </c>
      <c r="Q12" s="27"/>
      <c r="W12" s="14"/>
      <c r="Z12" s="14"/>
    </row>
    <row r="13" spans="1:26" ht="16" thickBot="1">
      <c r="A13" s="8">
        <v>3</v>
      </c>
      <c r="B13" s="26"/>
      <c r="C13" s="118" t="e">
        <f>IF(VLOOKUP('Race 11'!B13,'Reference Men'!$C$4:$E$196,3,FALSE)=0," ",VLOOKUP('Race 11'!B13,'Reference Men'!$C$4:$E$196,3,FALSE))</f>
        <v>#N/A</v>
      </c>
      <c r="D13" s="119" t="str">
        <f>IF(ISERROR(INT(((-C13+'Race 11'!$B$6)/365.25))),"",INT(((-C13+'Race 11'!$B$6)/365.25)))</f>
        <v/>
      </c>
      <c r="E13" s="95"/>
      <c r="F13" s="93"/>
      <c r="G13" s="94" t="e">
        <f>(VLOOKUP(D13,'Mens Wava'!$A$5:$AG$101,$B$8,FALSE))/((3600*HOUR(E13))+(60*MINUTE(E13))+((1*SECOND(E13))))</f>
        <v>#N/A</v>
      </c>
      <c r="H13" s="27"/>
      <c r="J13" s="8">
        <v>3</v>
      </c>
      <c r="K13" s="26"/>
      <c r="L13" s="118" t="e">
        <f>IF(VLOOKUP('Race 11'!K13,'Reference Ladies'!$C$3:$E$185,3,FALSE)=0," ",VLOOKUP('Race 11'!K13,'Reference Ladies'!$C$3:$E$185,3,FALSE))</f>
        <v>#N/A</v>
      </c>
      <c r="M13" s="84" t="str">
        <f>IF(ISERROR(INT(((-L13+'Race 11'!$B$6)/365.25))),"",INT(((-L13+'Race 11'!$B$6)/365.25)))</f>
        <v/>
      </c>
      <c r="N13" s="95"/>
      <c r="O13" s="93"/>
      <c r="P13" s="94" t="e">
        <f>(VLOOKUP(M13,'Ladies WAVA'!$A$6:$AG$102,$B$8,FALSE))/((3600*HOUR(N13))+(60*MINUTE(N13))+((1*SECOND(N13))))</f>
        <v>#N/A</v>
      </c>
      <c r="Q13" s="27"/>
      <c r="W13" s="14"/>
      <c r="Z13" s="14"/>
    </row>
    <row r="14" spans="1:26" ht="16" thickBot="1">
      <c r="A14" s="8">
        <v>4</v>
      </c>
      <c r="B14" s="26"/>
      <c r="C14" s="118" t="e">
        <f>IF(VLOOKUP('Race 11'!B14,'Reference Men'!$C$4:$E$196,3,FALSE)=0," ",VLOOKUP('Race 11'!B14,'Reference Men'!$C$4:$E$196,3,FALSE))</f>
        <v>#N/A</v>
      </c>
      <c r="D14" s="119" t="str">
        <f>IF(ISERROR(INT(((-C14+'Race 11'!$B$6)/365.25))),"",INT(((-C14+'Race 11'!$B$6)/365.25)))</f>
        <v/>
      </c>
      <c r="E14" s="95"/>
      <c r="F14" s="93"/>
      <c r="G14" s="94" t="e">
        <f>(VLOOKUP(D14,'Mens Wava'!$A$5:$AG$101,$B$8,FALSE))/((3600*HOUR(E14))+(60*MINUTE(E14))+((1*SECOND(E14))))</f>
        <v>#N/A</v>
      </c>
      <c r="H14" s="27"/>
      <c r="J14" s="8">
        <v>4</v>
      </c>
      <c r="K14" s="26"/>
      <c r="L14" s="118" t="e">
        <f>IF(VLOOKUP('Race 11'!K14,'Reference Ladies'!$C$3:$E$185,3,FALSE)=0," ",VLOOKUP('Race 11'!K14,'Reference Ladies'!$C$3:$E$185,3,FALSE))</f>
        <v>#N/A</v>
      </c>
      <c r="M14" s="84" t="str">
        <f>IF(ISERROR(INT(((-L14+'Race 11'!$B$6)/365.25))),"",INT(((-L14+'Race 11'!$B$6)/365.25)))</f>
        <v/>
      </c>
      <c r="N14" s="95"/>
      <c r="O14" s="93"/>
      <c r="P14" s="94" t="e">
        <f>(VLOOKUP(M14,'Ladies WAVA'!$A$6:$AG$102,$B$8,FALSE))/((3600*HOUR(N14))+(60*MINUTE(N14))+((1*SECOND(N14))))</f>
        <v>#N/A</v>
      </c>
      <c r="Q14" s="27"/>
      <c r="W14" s="14"/>
      <c r="Z14" s="14"/>
    </row>
    <row r="15" spans="1:26" ht="16" thickBot="1">
      <c r="A15" s="8">
        <v>5</v>
      </c>
      <c r="B15" s="26"/>
      <c r="C15" s="118" t="e">
        <f>IF(VLOOKUP('Race 11'!B15,'Reference Men'!$C$4:$E$196,3,FALSE)=0," ",VLOOKUP('Race 11'!B15,'Reference Men'!$C$4:$E$196,3,FALSE))</f>
        <v>#N/A</v>
      </c>
      <c r="D15" s="119" t="str">
        <f>IF(ISERROR(INT(((-C15+'Race 11'!$B$6)/365.25))),"",INT(((-C15+'Race 11'!$B$6)/365.25)))</f>
        <v/>
      </c>
      <c r="E15" s="95"/>
      <c r="F15" s="93"/>
      <c r="G15" s="94" t="e">
        <f>(VLOOKUP(D15,'Mens Wava'!$A$5:$AG$101,$B$8,FALSE))/((3600*HOUR(E15))+(60*MINUTE(E15))+((1*SECOND(E15))))</f>
        <v>#N/A</v>
      </c>
      <c r="H15" s="27"/>
      <c r="J15" s="8">
        <v>5</v>
      </c>
      <c r="K15" s="26"/>
      <c r="L15" s="118" t="e">
        <f>IF(VLOOKUP('Race 11'!K15,'Reference Ladies'!$C$3:$E$185,3,FALSE)=0," ",VLOOKUP('Race 11'!K15,'Reference Ladies'!$C$3:$E$185,3,FALSE))</f>
        <v>#N/A</v>
      </c>
      <c r="M15" s="84" t="str">
        <f>IF(ISERROR(INT(((-L15+'Race 11'!$B$6)/365.25))),"",INT(((-L15+'Race 11'!$B$6)/365.25)))</f>
        <v/>
      </c>
      <c r="N15" s="95"/>
      <c r="O15" s="93"/>
      <c r="P15" s="94" t="e">
        <f>(VLOOKUP(M15,'Ladies WAVA'!$A$6:$AG$102,$B$8,FALSE))/((3600*HOUR(N15))+(60*MINUTE(N15))+((1*SECOND(N15))))</f>
        <v>#N/A</v>
      </c>
      <c r="Q15" s="27"/>
      <c r="W15" s="14"/>
      <c r="Z15" s="14"/>
    </row>
    <row r="16" spans="1:26" ht="16" thickBot="1">
      <c r="A16" s="8">
        <v>6</v>
      </c>
      <c r="B16" s="26"/>
      <c r="C16" s="118" t="e">
        <f>IF(VLOOKUP('Race 11'!B16,'Reference Men'!$C$4:$E$196,3,FALSE)=0," ",VLOOKUP('Race 11'!B16,'Reference Men'!$C$4:$E$196,3,FALSE))</f>
        <v>#N/A</v>
      </c>
      <c r="D16" s="119" t="str">
        <f>IF(ISERROR(INT(((-C16+'Race 11'!$B$6)/365.25))),"",INT(((-C16+'Race 11'!$B$6)/365.25)))</f>
        <v/>
      </c>
      <c r="E16" s="95"/>
      <c r="F16" s="93"/>
      <c r="G16" s="94" t="e">
        <f>(VLOOKUP(D16,'Mens Wava'!$A$5:$AG$101,$B$8,FALSE))/((3600*HOUR(E16))+(60*MINUTE(E16))+((1*SECOND(E16))))</f>
        <v>#N/A</v>
      </c>
      <c r="H16" s="27"/>
      <c r="J16" s="8">
        <v>6</v>
      </c>
      <c r="K16" s="26"/>
      <c r="L16" s="118" t="e">
        <f>IF(VLOOKUP('Race 11'!K16,'Reference Ladies'!$C$3:$E$185,3,FALSE)=0," ",VLOOKUP('Race 11'!K16,'Reference Ladies'!$C$3:$E$185,3,FALSE))</f>
        <v>#N/A</v>
      </c>
      <c r="M16" s="84" t="str">
        <f>IF(ISERROR(INT(((-L16+'Race 11'!$B$6)/365.25))),"",INT(((-L16+'Race 11'!$B$6)/365.25)))</f>
        <v/>
      </c>
      <c r="N16" s="95"/>
      <c r="O16" s="93"/>
      <c r="P16" s="94" t="e">
        <f>(VLOOKUP(M16,'Ladies WAVA'!$A$6:$AG$102,$B$8,FALSE))/((3600*HOUR(N16))+(60*MINUTE(N16))+((1*SECOND(N16))))</f>
        <v>#N/A</v>
      </c>
      <c r="Q16" s="27"/>
      <c r="W16" s="14"/>
      <c r="Z16" s="14"/>
    </row>
    <row r="17" spans="1:26" ht="16" thickBot="1">
      <c r="A17" s="8">
        <v>7</v>
      </c>
      <c r="B17" s="26"/>
      <c r="C17" s="118" t="e">
        <f>IF(VLOOKUP('Race 11'!B17,'Reference Men'!$C$4:$E$196,3,FALSE)=0," ",VLOOKUP('Race 11'!B17,'Reference Men'!$C$4:$E$196,3,FALSE))</f>
        <v>#N/A</v>
      </c>
      <c r="D17" s="119" t="str">
        <f>IF(ISERROR(INT(((-C17+'Race 11'!$B$6)/365.25))),"",INT(((-C17+'Race 11'!$B$6)/365.25)))</f>
        <v/>
      </c>
      <c r="E17" s="95"/>
      <c r="F17" s="93"/>
      <c r="G17" s="94" t="e">
        <f>(VLOOKUP(D17,'Mens Wava'!$A$5:$AG$101,$B$8,FALSE))/((3600*HOUR(E17))+(60*MINUTE(E17))+((1*SECOND(E17))))</f>
        <v>#N/A</v>
      </c>
      <c r="H17" s="27"/>
      <c r="J17" s="8">
        <v>7</v>
      </c>
      <c r="K17" s="26"/>
      <c r="L17" s="118" t="e">
        <f>IF(VLOOKUP('Race 11'!K17,'Reference Ladies'!$C$3:$E$185,3,FALSE)=0," ",VLOOKUP('Race 11'!K17,'Reference Ladies'!$C$3:$E$185,3,FALSE))</f>
        <v>#N/A</v>
      </c>
      <c r="M17" s="84" t="str">
        <f>IF(ISERROR(INT(((-L17+'Race 11'!$B$6)/365.25))),"",INT(((-L17+'Race 11'!$B$6)/365.25)))</f>
        <v/>
      </c>
      <c r="N17" s="95"/>
      <c r="O17" s="93"/>
      <c r="P17" s="94" t="e">
        <f>(VLOOKUP(M17,'Ladies WAVA'!$A$6:$AG$102,$B$8,FALSE))/((3600*HOUR(N17))+(60*MINUTE(N17))+((1*SECOND(N17))))</f>
        <v>#N/A</v>
      </c>
      <c r="Q17" s="27"/>
      <c r="W17" s="14"/>
      <c r="Z17" s="14"/>
    </row>
    <row r="18" spans="1:26" ht="16" thickBot="1">
      <c r="A18" s="8">
        <v>8</v>
      </c>
      <c r="B18" s="26"/>
      <c r="C18" s="118" t="e">
        <f>IF(VLOOKUP('Race 11'!B18,'Reference Men'!$C$4:$E$196,3,FALSE)=0," ",VLOOKUP('Race 11'!B18,'Reference Men'!$C$4:$E$196,3,FALSE))</f>
        <v>#N/A</v>
      </c>
      <c r="D18" s="119" t="str">
        <f>IF(ISERROR(INT(((-C18+'Race 11'!$B$6)/365.25))),"",INT(((-C18+'Race 11'!$B$6)/365.25)))</f>
        <v/>
      </c>
      <c r="E18" s="95"/>
      <c r="F18" s="93"/>
      <c r="G18" s="94" t="e">
        <f>(VLOOKUP(D18,'Mens Wava'!$A$5:$AG$101,$B$8,FALSE))/((3600*HOUR(E18))+(60*MINUTE(E18))+((1*SECOND(E18))))</f>
        <v>#N/A</v>
      </c>
      <c r="H18" s="27"/>
      <c r="J18" s="8">
        <v>8</v>
      </c>
      <c r="K18" s="26"/>
      <c r="L18" s="118" t="e">
        <f>IF(VLOOKUP('Race 11'!K18,'Reference Ladies'!$C$3:$E$185,3,FALSE)=0," ",VLOOKUP('Race 11'!K18,'Reference Ladies'!$C$3:$E$185,3,FALSE))</f>
        <v>#N/A</v>
      </c>
      <c r="M18" s="84" t="str">
        <f>IF(ISERROR(INT(((-L18+'Race 11'!$B$6)/365.25))),"",INT(((-L18+'Race 11'!$B$6)/365.25)))</f>
        <v/>
      </c>
      <c r="N18" s="95"/>
      <c r="O18" s="93"/>
      <c r="P18" s="94" t="e">
        <f>(VLOOKUP(M18,'Ladies WAVA'!$A$6:$AG$102,$B$8,FALSE))/((3600*HOUR(N18))+(60*MINUTE(N18))+((1*SECOND(N18))))</f>
        <v>#N/A</v>
      </c>
      <c r="Q18" s="27"/>
      <c r="W18" s="14"/>
      <c r="Z18" s="14"/>
    </row>
    <row r="19" spans="1:26" ht="16" thickBot="1">
      <c r="A19" s="8">
        <v>9</v>
      </c>
      <c r="B19" s="26"/>
      <c r="C19" s="118" t="e">
        <f>IF(VLOOKUP('Race 11'!B19,'Reference Men'!$C$4:$E$196,3,FALSE)=0," ",VLOOKUP('Race 11'!B19,'Reference Men'!$C$4:$E$196,3,FALSE))</f>
        <v>#N/A</v>
      </c>
      <c r="D19" s="119" t="str">
        <f>IF(ISERROR(INT(((-C19+'Race 11'!$B$6)/365.25))),"",INT(((-C19+'Race 11'!$B$6)/365.25)))</f>
        <v/>
      </c>
      <c r="E19" s="95"/>
      <c r="F19" s="93"/>
      <c r="G19" s="94" t="e">
        <f>(VLOOKUP(D19,'Mens Wava'!$A$5:$AG$101,$B$8,FALSE))/((3600*HOUR(E19))+(60*MINUTE(E19))+((1*SECOND(E19))))</f>
        <v>#N/A</v>
      </c>
      <c r="H19" s="27"/>
      <c r="J19" s="8">
        <v>9</v>
      </c>
      <c r="K19" s="26"/>
      <c r="L19" s="118" t="e">
        <f>IF(VLOOKUP('Race 11'!K19,'Reference Ladies'!$C$3:$E$185,3,FALSE)=0," ",VLOOKUP('Race 11'!K19,'Reference Ladies'!$C$3:$E$185,3,FALSE))</f>
        <v>#N/A</v>
      </c>
      <c r="M19" s="84" t="str">
        <f>IF(ISERROR(INT(((-L19+'Race 11'!$B$6)/365.25))),"",INT(((-L19+'Race 11'!$B$6)/365.25)))</f>
        <v/>
      </c>
      <c r="N19" s="95"/>
      <c r="O19" s="93"/>
      <c r="P19" s="94" t="e">
        <f>(VLOOKUP(M19,'Ladies WAVA'!$A$6:$AG$102,$B$8,FALSE))/((3600*HOUR(N19))+(60*MINUTE(N19))+((1*SECOND(N19))))</f>
        <v>#N/A</v>
      </c>
      <c r="Q19" s="27"/>
      <c r="W19" s="14"/>
      <c r="Z19" s="14"/>
    </row>
    <row r="20" spans="1:26" ht="16" thickBot="1">
      <c r="A20" s="8">
        <v>10</v>
      </c>
      <c r="B20" s="26"/>
      <c r="C20" s="118" t="e">
        <f>IF(VLOOKUP('Race 11'!B20,'Reference Men'!$C$4:$E$196,3,FALSE)=0," ",VLOOKUP('Race 11'!B20,'Reference Men'!$C$4:$E$196,3,FALSE))</f>
        <v>#N/A</v>
      </c>
      <c r="D20" s="119" t="str">
        <f>IF(ISERROR(INT(((-C20+'Race 11'!$B$6)/365.25))),"",INT(((-C20+'Race 11'!$B$6)/365.25)))</f>
        <v/>
      </c>
      <c r="E20" s="95"/>
      <c r="F20" s="93"/>
      <c r="G20" s="94" t="e">
        <f>(VLOOKUP(D20,'Mens Wava'!$A$5:$AG$101,$B$8,FALSE))/((3600*HOUR(E20))+(60*MINUTE(E20))+((1*SECOND(E20))))</f>
        <v>#N/A</v>
      </c>
      <c r="H20" s="27"/>
      <c r="J20" s="8">
        <v>10</v>
      </c>
      <c r="K20" s="26"/>
      <c r="L20" s="118" t="e">
        <f>IF(VLOOKUP('Race 11'!K20,'Reference Ladies'!$C$3:$E$185,3,FALSE)=0," ",VLOOKUP('Race 11'!K20,'Reference Ladies'!$C$3:$E$185,3,FALSE))</f>
        <v>#N/A</v>
      </c>
      <c r="M20" s="84" t="str">
        <f>IF(ISERROR(INT(((-L20+'Race 11'!$B$6)/365.25))),"",INT(((-L20+'Race 11'!$B$6)/365.25)))</f>
        <v/>
      </c>
      <c r="N20" s="95"/>
      <c r="O20" s="93"/>
      <c r="P20" s="94" t="e">
        <f>(VLOOKUP(M20,'Ladies WAVA'!$A$6:$AG$102,$B$8,FALSE))/((3600*HOUR(N20))+(60*MINUTE(N20))+((1*SECOND(N20))))</f>
        <v>#N/A</v>
      </c>
      <c r="Q20" s="27"/>
      <c r="W20" s="14"/>
      <c r="Z20" s="14"/>
    </row>
    <row r="21" spans="1:26" ht="16" thickBot="1">
      <c r="A21" s="8">
        <v>11</v>
      </c>
      <c r="B21" s="26"/>
      <c r="C21" s="118" t="e">
        <f>IF(VLOOKUP('Race 11'!B21,'Reference Men'!$C$4:$E$196,3,FALSE)=0," ",VLOOKUP('Race 11'!B21,'Reference Men'!$C$4:$E$196,3,FALSE))</f>
        <v>#N/A</v>
      </c>
      <c r="D21" s="119" t="str">
        <f>IF(ISERROR(INT(((-C21+'Race 11'!$B$6)/365.25))),"",INT(((-C21+'Race 11'!$B$6)/365.25)))</f>
        <v/>
      </c>
      <c r="E21" s="95"/>
      <c r="F21" s="93"/>
      <c r="G21" s="94" t="e">
        <f>(VLOOKUP(D21,'Mens Wava'!$A$5:$AG$101,$B$8,FALSE))/((3600*HOUR(E21))+(60*MINUTE(E21))+((1*SECOND(E21))))</f>
        <v>#N/A</v>
      </c>
      <c r="H21" s="27"/>
      <c r="J21" s="8">
        <v>11</v>
      </c>
      <c r="K21" s="26"/>
      <c r="L21" s="118" t="e">
        <f>IF(VLOOKUP('Race 11'!K21,'Reference Ladies'!$C$3:$E$185,3,FALSE)=0," ",VLOOKUP('Race 11'!K21,'Reference Ladies'!$C$3:$E$185,3,FALSE))</f>
        <v>#N/A</v>
      </c>
      <c r="M21" s="84" t="str">
        <f>IF(ISERROR(INT(((-L21+'Race 11'!$B$6)/365.25))),"",INT(((-L21+'Race 11'!$B$6)/365.25)))</f>
        <v/>
      </c>
      <c r="N21" s="95"/>
      <c r="O21" s="93"/>
      <c r="P21" s="94" t="e">
        <f>(VLOOKUP(M21,'Ladies WAVA'!$A$6:$AG$102,$B$8,FALSE))/((3600*HOUR(N21))+(60*MINUTE(N21))+((1*SECOND(N21))))</f>
        <v>#N/A</v>
      </c>
      <c r="Q21" s="27"/>
      <c r="W21" s="14"/>
      <c r="Z21" s="14"/>
    </row>
    <row r="22" spans="1:26" ht="16" thickBot="1">
      <c r="A22" s="8">
        <v>12</v>
      </c>
      <c r="B22" s="26"/>
      <c r="C22" s="118" t="e">
        <f>IF(VLOOKUP('Race 11'!B22,'Reference Men'!$C$4:$E$196,3,FALSE)=0," ",VLOOKUP('Race 11'!B22,'Reference Men'!$C$4:$E$196,3,FALSE))</f>
        <v>#N/A</v>
      </c>
      <c r="D22" s="119" t="str">
        <f>IF(ISERROR(INT(((-C22+'Race 11'!$B$6)/365.25))),"",INT(((-C22+'Race 11'!$B$6)/365.25)))</f>
        <v/>
      </c>
      <c r="E22" s="95"/>
      <c r="F22" s="93"/>
      <c r="G22" s="94" t="e">
        <f>(VLOOKUP(D22,'Mens Wava'!$A$5:$AG$101,$B$8,FALSE))/((3600*HOUR(E22))+(60*MINUTE(E22))+((1*SECOND(E22))))</f>
        <v>#N/A</v>
      </c>
      <c r="H22" s="27"/>
      <c r="J22" s="8">
        <v>12</v>
      </c>
      <c r="K22" s="26"/>
      <c r="L22" s="118" t="e">
        <f>IF(VLOOKUP('Race 11'!K22,'Reference Ladies'!$C$3:$E$185,3,FALSE)=0," ",VLOOKUP('Race 11'!K22,'Reference Ladies'!$C$3:$E$185,3,FALSE))</f>
        <v>#N/A</v>
      </c>
      <c r="M22" s="84" t="str">
        <f>IF(ISERROR(INT(((-L22+'Race 11'!$B$6)/365.25))),"",INT(((-L22+'Race 11'!$B$6)/365.25)))</f>
        <v/>
      </c>
      <c r="N22" s="95"/>
      <c r="O22" s="93"/>
      <c r="P22" s="94" t="e">
        <f>(VLOOKUP(M22,'Ladies WAVA'!$A$6:$AG$102,$B$8,FALSE))/((3600*HOUR(N22))+(60*MINUTE(N22))+((1*SECOND(N22))))</f>
        <v>#N/A</v>
      </c>
      <c r="Q22" s="27"/>
      <c r="W22" s="14"/>
      <c r="Z22" s="14"/>
    </row>
    <row r="23" spans="1:26" ht="16" thickBot="1">
      <c r="A23" s="8">
        <v>13</v>
      </c>
      <c r="B23" s="26"/>
      <c r="C23" s="118" t="e">
        <f>IF(VLOOKUP('Race 11'!B23,'Reference Men'!$C$4:$E$196,3,FALSE)=0," ",VLOOKUP('Race 11'!B23,'Reference Men'!$C$4:$E$196,3,FALSE))</f>
        <v>#N/A</v>
      </c>
      <c r="D23" s="119" t="str">
        <f>IF(ISERROR(INT(((-C23+'Race 11'!$B$6)/365.25))),"",INT(((-C23+'Race 11'!$B$6)/365.25)))</f>
        <v/>
      </c>
      <c r="E23" s="95"/>
      <c r="F23" s="93"/>
      <c r="G23" s="94" t="e">
        <f>(VLOOKUP(D23,'Mens Wava'!$A$5:$AG$101,$B$8,FALSE))/((3600*HOUR(E23))+(60*MINUTE(E23))+((1*SECOND(E23))))</f>
        <v>#N/A</v>
      </c>
      <c r="H23" s="27"/>
      <c r="J23" s="8">
        <v>13</v>
      </c>
      <c r="K23" s="26"/>
      <c r="L23" s="118" t="e">
        <f>IF(VLOOKUP('Race 11'!K23,'Reference Ladies'!$C$3:$E$185,3,FALSE)=0," ",VLOOKUP('Race 11'!K23,'Reference Ladies'!$C$3:$E$185,3,FALSE))</f>
        <v>#N/A</v>
      </c>
      <c r="M23" s="84" t="str">
        <f>IF(ISERROR(INT(((-L23+'Race 11'!$B$6)/365.25))),"",INT(((-L23+'Race 11'!$B$6)/365.25)))</f>
        <v/>
      </c>
      <c r="N23" s="95"/>
      <c r="O23" s="93"/>
      <c r="P23" s="94" t="e">
        <f>(VLOOKUP(M23,'Ladies WAVA'!$A$6:$AG$102,$B$8,FALSE))/((3600*HOUR(N23))+(60*MINUTE(N23))+((1*SECOND(N23))))</f>
        <v>#N/A</v>
      </c>
      <c r="Q23" s="27"/>
      <c r="W23" s="14"/>
      <c r="Z23" s="14"/>
    </row>
    <row r="24" spans="1:26" ht="16" thickBot="1">
      <c r="A24" s="8">
        <v>14</v>
      </c>
      <c r="B24" s="26"/>
      <c r="C24" s="118" t="e">
        <f>IF(VLOOKUP('Race 11'!B24,'Reference Men'!$C$4:$E$196,3,FALSE)=0," ",VLOOKUP('Race 11'!B24,'Reference Men'!$C$4:$E$196,3,FALSE))</f>
        <v>#N/A</v>
      </c>
      <c r="D24" s="119" t="str">
        <f>IF(ISERROR(INT(((-C24+'Race 11'!$B$6)/365.25))),"",INT(((-C24+'Race 11'!$B$6)/365.25)))</f>
        <v/>
      </c>
      <c r="E24" s="95"/>
      <c r="F24" s="93"/>
      <c r="G24" s="94" t="e">
        <f>(VLOOKUP(D24,'Mens Wava'!$A$5:$AG$101,$B$8,FALSE))/((3600*HOUR(E24))+(60*MINUTE(E24))+((1*SECOND(E24))))</f>
        <v>#N/A</v>
      </c>
      <c r="H24" s="27"/>
      <c r="J24" s="8">
        <v>14</v>
      </c>
      <c r="K24" s="26"/>
      <c r="L24" s="118" t="e">
        <f>IF(VLOOKUP('Race 11'!K24,'Reference Ladies'!$C$3:$E$185,3,FALSE)=0," ",VLOOKUP('Race 11'!K24,'Reference Ladies'!$C$3:$E$185,3,FALSE))</f>
        <v>#N/A</v>
      </c>
      <c r="M24" s="84" t="str">
        <f>IF(ISERROR(INT(((-L24+'Race 11'!$B$6)/365.25))),"",INT(((-L24+'Race 11'!$B$6)/365.25)))</f>
        <v/>
      </c>
      <c r="N24" s="95"/>
      <c r="O24" s="93"/>
      <c r="P24" s="94" t="e">
        <f>(VLOOKUP(M24,'Ladies WAVA'!$A$6:$AG$102,$B$8,FALSE))/((3600*HOUR(N24))+(60*MINUTE(N24))+((1*SECOND(N24))))</f>
        <v>#N/A</v>
      </c>
      <c r="Q24" s="27"/>
      <c r="W24" s="14"/>
      <c r="Z24" s="14"/>
    </row>
    <row r="25" spans="1:26" ht="16" thickBot="1">
      <c r="A25" s="8">
        <v>15</v>
      </c>
      <c r="B25" s="26"/>
      <c r="C25" s="118" t="e">
        <f>IF(VLOOKUP('Race 11'!B25,'Reference Men'!$C$4:$E$196,3,FALSE)=0," ",VLOOKUP('Race 11'!B25,'Reference Men'!$C$4:$E$196,3,FALSE))</f>
        <v>#N/A</v>
      </c>
      <c r="D25" s="119" t="str">
        <f>IF(ISERROR(INT(((-C25+'Race 11'!$B$6)/365.25))),"",INT(((-C25+'Race 11'!$B$6)/365.25)))</f>
        <v/>
      </c>
      <c r="E25" s="95"/>
      <c r="F25" s="93"/>
      <c r="G25" s="94" t="e">
        <f>(VLOOKUP(D25,'Mens Wava'!$A$5:$AG$101,$B$8,FALSE))/((3600*HOUR(E25))+(60*MINUTE(E25))+((1*SECOND(E25))))</f>
        <v>#N/A</v>
      </c>
      <c r="H25" s="27"/>
      <c r="J25" s="8">
        <v>15</v>
      </c>
      <c r="K25" s="26"/>
      <c r="L25" s="118" t="e">
        <f>IF(VLOOKUP('Race 11'!K25,'Reference Ladies'!$C$3:$E$185,3,FALSE)=0," ",VLOOKUP('Race 11'!K25,'Reference Ladies'!$C$3:$E$185,3,FALSE))</f>
        <v>#N/A</v>
      </c>
      <c r="M25" s="84" t="str">
        <f>IF(ISERROR(INT(((-L25+'Race 11'!$B$6)/365.25))),"",INT(((-L25+'Race 11'!$B$6)/365.25)))</f>
        <v/>
      </c>
      <c r="N25" s="95"/>
      <c r="O25" s="93"/>
      <c r="P25" s="94" t="e">
        <f>(VLOOKUP(M25,'Ladies WAVA'!$A$6:$AG$102,$B$8,FALSE))/((3600*HOUR(N25))+(60*MINUTE(N25))+((1*SECOND(N25))))</f>
        <v>#N/A</v>
      </c>
      <c r="Q25" s="27"/>
      <c r="W25" s="14"/>
      <c r="Z25" s="14"/>
    </row>
    <row r="26" spans="1:26" ht="16" thickBot="1">
      <c r="A26" s="8">
        <v>16</v>
      </c>
      <c r="B26" s="26"/>
      <c r="C26" s="118" t="e">
        <f>IF(VLOOKUP('Race 11'!B26,'Reference Men'!$C$4:$E$196,3,FALSE)=0," ",VLOOKUP('Race 11'!B26,'Reference Men'!$C$4:$E$196,3,FALSE))</f>
        <v>#N/A</v>
      </c>
      <c r="D26" s="119" t="str">
        <f>IF(ISERROR(INT(((-C26+'Race 11'!$B$6)/365.25))),"",INT(((-C26+'Race 11'!$B$6)/365.25)))</f>
        <v/>
      </c>
      <c r="E26" s="95"/>
      <c r="F26" s="93"/>
      <c r="G26" s="94" t="e">
        <f>(VLOOKUP(D26,'Mens Wava'!$A$5:$AG$101,$B$8,FALSE))/((3600*HOUR(E26))+(60*MINUTE(E26))+((1*SECOND(E26))))</f>
        <v>#N/A</v>
      </c>
      <c r="H26" s="27"/>
      <c r="J26" s="8">
        <v>16</v>
      </c>
      <c r="K26" s="26"/>
      <c r="L26" s="118" t="e">
        <f>IF(VLOOKUP('Race 11'!K26,'Reference Ladies'!$C$3:$E$185,3,FALSE)=0," ",VLOOKUP('Race 11'!K26,'Reference Ladies'!$C$3:$E$185,3,FALSE))</f>
        <v>#N/A</v>
      </c>
      <c r="M26" s="84" t="str">
        <f>IF(ISERROR(INT(((-L26+'Race 11'!$B$6)/365.25))),"",INT(((-L26+'Race 11'!$B$6)/365.25)))</f>
        <v/>
      </c>
      <c r="N26" s="95"/>
      <c r="O26" s="93"/>
      <c r="P26" s="94" t="e">
        <f>(VLOOKUP(M26,'Ladies WAVA'!$A$6:$AG$102,$B$8,FALSE))/((3600*HOUR(N26))+(60*MINUTE(N26))+((1*SECOND(N26))))</f>
        <v>#N/A</v>
      </c>
      <c r="Q26" s="27"/>
      <c r="W26" s="14"/>
      <c r="Z26" s="14"/>
    </row>
    <row r="27" spans="1:26" ht="16" thickBot="1">
      <c r="A27" s="8">
        <v>17</v>
      </c>
      <c r="B27" s="26"/>
      <c r="C27" s="118" t="e">
        <f>IF(VLOOKUP('Race 11'!B27,'Reference Men'!$C$4:$E$196,3,FALSE)=0," ",VLOOKUP('Race 11'!B27,'Reference Men'!$C$4:$E$196,3,FALSE))</f>
        <v>#N/A</v>
      </c>
      <c r="D27" s="119" t="str">
        <f>IF(ISERROR(INT(((-C27+'Race 11'!$B$6)/365.25))),"",INT(((-C27+'Race 11'!$B$6)/365.25)))</f>
        <v/>
      </c>
      <c r="E27" s="95"/>
      <c r="F27" s="93"/>
      <c r="G27" s="94" t="e">
        <f>(VLOOKUP(D27,'Mens Wava'!$A$5:$AG$101,$B$8,FALSE))/((3600*HOUR(E27))+(60*MINUTE(E27))+((1*SECOND(E27))))</f>
        <v>#N/A</v>
      </c>
      <c r="H27" s="27"/>
      <c r="J27" s="8">
        <v>17</v>
      </c>
      <c r="K27" s="26"/>
      <c r="L27" s="118" t="e">
        <f>IF(VLOOKUP('Race 11'!K27,'Reference Ladies'!$C$3:$E$185,3,FALSE)=0," ",VLOOKUP('Race 11'!K27,'Reference Ladies'!$C$3:$E$185,3,FALSE))</f>
        <v>#N/A</v>
      </c>
      <c r="M27" s="84" t="str">
        <f>IF(ISERROR(INT(((-L27+'Race 11'!$B$6)/365.25))),"",INT(((-L27+'Race 11'!$B$6)/365.25)))</f>
        <v/>
      </c>
      <c r="N27" s="95"/>
      <c r="O27" s="93"/>
      <c r="P27" s="94" t="e">
        <f>(VLOOKUP(M27,'Ladies WAVA'!$A$6:$AG$102,$B$8,FALSE))/((3600*HOUR(N27))+(60*MINUTE(N27))+((1*SECOND(N27))))</f>
        <v>#N/A</v>
      </c>
      <c r="Q27" s="27"/>
      <c r="W27" s="14"/>
      <c r="Z27" s="14"/>
    </row>
    <row r="28" spans="1:26" ht="16" thickBot="1">
      <c r="A28" s="8">
        <v>18</v>
      </c>
      <c r="B28" s="26"/>
      <c r="C28" s="118" t="e">
        <f>IF(VLOOKUP('Race 11'!B28,'Reference Men'!$C$4:$E$196,3,FALSE)=0," ",VLOOKUP('Race 11'!B28,'Reference Men'!$C$4:$E$196,3,FALSE))</f>
        <v>#N/A</v>
      </c>
      <c r="D28" s="119" t="str">
        <f>IF(ISERROR(INT(((-C28+'Race 11'!$B$6)/365.25))),"",INT(((-C28+'Race 11'!$B$6)/365.25)))</f>
        <v/>
      </c>
      <c r="E28" s="95"/>
      <c r="F28" s="93"/>
      <c r="G28" s="94" t="e">
        <f>(VLOOKUP(D28,'Mens Wava'!$A$5:$AG$101,$B$8,FALSE))/((3600*HOUR(E28))+(60*MINUTE(E28))+((1*SECOND(E28))))</f>
        <v>#N/A</v>
      </c>
      <c r="H28" s="27"/>
      <c r="J28" s="8">
        <v>18</v>
      </c>
      <c r="K28" s="26"/>
      <c r="L28" s="118" t="e">
        <f>IF(VLOOKUP('Race 11'!K28,'Reference Ladies'!$C$3:$E$185,3,FALSE)=0," ",VLOOKUP('Race 11'!K28,'Reference Ladies'!$C$3:$E$185,3,FALSE))</f>
        <v>#N/A</v>
      </c>
      <c r="M28" s="84" t="str">
        <f>IF(ISERROR(INT(((-L28+'Race 11'!$B$6)/365.25))),"",INT(((-L28+'Race 11'!$B$6)/365.25)))</f>
        <v/>
      </c>
      <c r="N28" s="95"/>
      <c r="O28" s="93"/>
      <c r="P28" s="94" t="e">
        <f>(VLOOKUP(M28,'Ladies WAVA'!$A$6:$AG$102,$B$8,FALSE))/((3600*HOUR(N28))+(60*MINUTE(N28))+((1*SECOND(N28))))</f>
        <v>#N/A</v>
      </c>
      <c r="Q28" s="27"/>
      <c r="W28" s="14"/>
      <c r="Z28" s="14"/>
    </row>
    <row r="29" spans="1:26" ht="16" thickBot="1">
      <c r="A29" s="8">
        <v>19</v>
      </c>
      <c r="B29" s="26"/>
      <c r="C29" s="118" t="e">
        <f>IF(VLOOKUP('Race 11'!B29,'Reference Men'!$C$4:$E$196,3,FALSE)=0," ",VLOOKUP('Race 11'!B29,'Reference Men'!$C$4:$E$196,3,FALSE))</f>
        <v>#N/A</v>
      </c>
      <c r="D29" s="119" t="str">
        <f>IF(ISERROR(INT(((-C29+'Race 11'!$B$6)/365.25))),"",INT(((-C29+'Race 11'!$B$6)/365.25)))</f>
        <v/>
      </c>
      <c r="E29" s="95"/>
      <c r="F29" s="93"/>
      <c r="G29" s="94" t="e">
        <f>(VLOOKUP(D29,'Mens Wava'!$A$5:$AG$101,$B$8,FALSE))/((3600*HOUR(E29))+(60*MINUTE(E29))+((1*SECOND(E29))))</f>
        <v>#N/A</v>
      </c>
      <c r="H29" s="27"/>
      <c r="J29" s="8">
        <v>19</v>
      </c>
      <c r="K29" s="26"/>
      <c r="L29" s="118" t="e">
        <f>IF(VLOOKUP('Race 11'!K29,'Reference Ladies'!$C$3:$E$185,3,FALSE)=0," ",VLOOKUP('Race 11'!K29,'Reference Ladies'!$C$3:$E$185,3,FALSE))</f>
        <v>#N/A</v>
      </c>
      <c r="M29" s="84" t="str">
        <f>IF(ISERROR(INT(((-L29+'Race 11'!$B$6)/365.25))),"",INT(((-L29+'Race 11'!$B$6)/365.25)))</f>
        <v/>
      </c>
      <c r="N29" s="95"/>
      <c r="O29" s="93"/>
      <c r="P29" s="94" t="e">
        <f>(VLOOKUP(M29,'Ladies WAVA'!$A$6:$AG$102,$B$8,FALSE))/((3600*HOUR(N29))+(60*MINUTE(N29))+((1*SECOND(N29))))</f>
        <v>#N/A</v>
      </c>
      <c r="Q29" s="27"/>
      <c r="W29" s="14"/>
      <c r="Z29" s="14"/>
    </row>
    <row r="30" spans="1:26" ht="16" thickBot="1">
      <c r="A30" s="8">
        <v>20</v>
      </c>
      <c r="B30" s="26"/>
      <c r="C30" s="118" t="e">
        <f>IF(VLOOKUP('Race 11'!B30,'Reference Men'!$C$4:$E$196,3,FALSE)=0," ",VLOOKUP('Race 11'!B30,'Reference Men'!$C$4:$E$196,3,FALSE))</f>
        <v>#N/A</v>
      </c>
      <c r="D30" s="119" t="str">
        <f>IF(ISERROR(INT(((-C30+'Race 11'!$B$6)/365.25))),"",INT(((-C30+'Race 11'!$B$6)/365.25)))</f>
        <v/>
      </c>
      <c r="E30" s="95"/>
      <c r="F30" s="93"/>
      <c r="G30" s="94" t="e">
        <f>(VLOOKUP(D30,'Mens Wava'!$A$5:$AG$101,$B$8,FALSE))/((3600*HOUR(E30))+(60*MINUTE(E30))+((1*SECOND(E30))))</f>
        <v>#N/A</v>
      </c>
      <c r="H30" s="27"/>
      <c r="J30" s="8">
        <v>20</v>
      </c>
      <c r="K30" s="26"/>
      <c r="L30" s="118" t="e">
        <f>IF(VLOOKUP('Race 11'!K30,'Reference Ladies'!$C$3:$E$185,3,FALSE)=0," ",VLOOKUP('Race 11'!K30,'Reference Ladies'!$C$3:$E$185,3,FALSE))</f>
        <v>#N/A</v>
      </c>
      <c r="M30" s="84" t="str">
        <f>IF(ISERROR(INT(((-L30+'Race 11'!$B$6)/365.25))),"",INT(((-L30+'Race 11'!$B$6)/365.25)))</f>
        <v/>
      </c>
      <c r="N30" s="95"/>
      <c r="O30" s="93"/>
      <c r="P30" s="94" t="e">
        <f>(VLOOKUP(M30,'Ladies WAVA'!$A$6:$AG$102,$B$8,FALSE))/((3600*HOUR(N30))+(60*MINUTE(N30))+((1*SECOND(N30))))</f>
        <v>#N/A</v>
      </c>
      <c r="Q30" s="27"/>
      <c r="W30" s="14"/>
      <c r="Z30" s="14"/>
    </row>
    <row r="31" spans="1:26" ht="16" thickBot="1">
      <c r="A31" s="8">
        <v>21</v>
      </c>
      <c r="B31" s="85"/>
      <c r="C31" s="118" t="e">
        <f>IF(VLOOKUP('Race 11'!B31,'Reference Men'!$C$4:$E$196,3,FALSE)=0," ",VLOOKUP('Race 11'!B31,'Reference Men'!$C$4:$E$196,3,FALSE))</f>
        <v>#N/A</v>
      </c>
      <c r="D31" s="119" t="str">
        <f>IF(ISERROR(INT(((-C31+'Race 11'!$B$6)/365.25))),"",INT(((-C31+'Race 11'!$B$6)/365.25)))</f>
        <v/>
      </c>
      <c r="E31" s="86"/>
      <c r="F31" s="87"/>
      <c r="G31" s="94" t="e">
        <f>(VLOOKUP(D31,'Mens Wava'!$A$5:$AG$101,$B$8,FALSE))/((3600*HOUR(E31))+(60*MINUTE(E31))+((1*SECOND(E31))))</f>
        <v>#N/A</v>
      </c>
      <c r="H31" s="89"/>
      <c r="J31" s="8">
        <v>21</v>
      </c>
      <c r="K31" s="85"/>
      <c r="L31" s="118" t="e">
        <f>IF(VLOOKUP('Race 11'!K31,'Reference Ladies'!$C$3:$E$185,3,FALSE)=0," ",VLOOKUP('Race 11'!K31,'Reference Ladies'!$C$3:$E$185,3,FALSE))</f>
        <v>#N/A</v>
      </c>
      <c r="M31" s="84" t="str">
        <f>IF(ISERROR(INT(((-L31+'Race 11'!$B$6)/365.25))),"",INT(((-L31+'Race 11'!$B$6)/365.25)))</f>
        <v/>
      </c>
      <c r="N31" s="86"/>
      <c r="O31" s="87"/>
      <c r="P31" s="94" t="e">
        <f>(VLOOKUP(M31,'Ladies WAVA'!$A$6:$AG$102,$B$8,FALSE))/((3600*HOUR(N31))+(60*MINUTE(N31))+((1*SECOND(N31))))</f>
        <v>#N/A</v>
      </c>
      <c r="Q31" s="89"/>
    </row>
    <row r="32" spans="1:26" s="8" customFormat="1">
      <c r="F32" s="96">
        <f>SUM(F11:F31)</f>
        <v>0</v>
      </c>
      <c r="H32" s="96">
        <f>SUM(H11:H31)</f>
        <v>0</v>
      </c>
      <c r="O32" s="96">
        <f>SUM(O11:O31)</f>
        <v>0</v>
      </c>
      <c r="Q32" s="96">
        <f>SUM(Q11:Q31)</f>
        <v>0</v>
      </c>
    </row>
    <row r="33" spans="1:26">
      <c r="A33"/>
      <c r="W33" s="14"/>
      <c r="Z33" s="14"/>
    </row>
    <row r="34" spans="1:26">
      <c r="A34"/>
      <c r="W34" s="14"/>
      <c r="Z34" s="14"/>
    </row>
    <row r="35" spans="1:26">
      <c r="A35"/>
      <c r="W35" s="14"/>
      <c r="Z35" s="14"/>
    </row>
    <row r="36" spans="1:26">
      <c r="A36"/>
      <c r="W36" s="14"/>
      <c r="Z36" s="14"/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/>
      <c r="Z65" s="14"/>
    </row>
    <row r="66" spans="1:26">
      <c r="A66"/>
      <c r="W66" s="14"/>
      <c r="Z66" s="14"/>
    </row>
    <row r="67" spans="1:26">
      <c r="A67"/>
      <c r="W67" s="14"/>
      <c r="Z67" s="14"/>
    </row>
    <row r="68" spans="1:26">
      <c r="A68"/>
      <c r="W68" s="14"/>
      <c r="Z68" s="14"/>
    </row>
    <row r="69" spans="1:26">
      <c r="A69"/>
      <c r="W69" s="14"/>
      <c r="Z69" s="14"/>
    </row>
    <row r="70" spans="1:26">
      <c r="A70"/>
      <c r="W70" s="14"/>
      <c r="Z70" s="14"/>
    </row>
    <row r="71" spans="1:26">
      <c r="A71"/>
      <c r="W71" s="14"/>
      <c r="Z71" s="14"/>
    </row>
    <row r="72" spans="1:26">
      <c r="A72"/>
      <c r="W72" s="14"/>
      <c r="Z72" s="14"/>
    </row>
    <row r="73" spans="1:26">
      <c r="A73"/>
      <c r="W73" s="14"/>
      <c r="Z73" s="14"/>
    </row>
    <row r="74" spans="1:26">
      <c r="A74"/>
      <c r="W74" s="14"/>
      <c r="Z74" s="14"/>
    </row>
    <row r="75" spans="1:26">
      <c r="A75"/>
      <c r="W75" s="14"/>
      <c r="Z75" s="14"/>
    </row>
    <row r="76" spans="1:26">
      <c r="A76"/>
      <c r="W76" s="14"/>
      <c r="Z76" s="14"/>
    </row>
    <row r="77" spans="1:26">
      <c r="A77"/>
      <c r="W77" s="14"/>
      <c r="Z77" s="14"/>
    </row>
    <row r="78" spans="1:26">
      <c r="A78"/>
      <c r="W78" s="14"/>
      <c r="Z78" s="14"/>
    </row>
    <row r="79" spans="1:26">
      <c r="A79"/>
      <c r="W79" s="14"/>
      <c r="Z79" s="14"/>
    </row>
    <row r="80" spans="1:26">
      <c r="A80"/>
      <c r="W80" s="14">
        <f>+'Reference Men'!$C163</f>
        <v>0</v>
      </c>
      <c r="Z80" s="14"/>
    </row>
    <row r="81" spans="1:26">
      <c r="A81"/>
      <c r="W81" s="14" t="e">
        <f>+'Reference Men'!#REF!</f>
        <v>#REF!</v>
      </c>
      <c r="Z81" s="14"/>
    </row>
    <row r="82" spans="1:26">
      <c r="A82"/>
      <c r="W82" s="14">
        <f>+'Reference Men'!$C165</f>
        <v>0</v>
      </c>
      <c r="Z82" s="14"/>
    </row>
    <row r="83" spans="1:26">
      <c r="A83"/>
      <c r="W83" s="14" t="str">
        <f>+'Reference Men'!$C166</f>
        <v xml:space="preserve"> </v>
      </c>
      <c r="Z83" s="14"/>
    </row>
    <row r="84" spans="1:26">
      <c r="A84"/>
      <c r="W84" s="14" t="str">
        <f>+'Reference Men'!$C167</f>
        <v xml:space="preserve"> </v>
      </c>
      <c r="Z84" s="14"/>
    </row>
    <row r="85" spans="1:26">
      <c r="A85"/>
      <c r="W85" s="14" t="str">
        <f>+'Reference Men'!$C168</f>
        <v xml:space="preserve"> </v>
      </c>
      <c r="Z85" s="14"/>
    </row>
    <row r="86" spans="1:26">
      <c r="A86"/>
      <c r="W86" s="14" t="str">
        <f>+'Reference Men'!$C169</f>
        <v xml:space="preserve"> </v>
      </c>
      <c r="Z86" s="14"/>
    </row>
    <row r="87" spans="1:26">
      <c r="A87"/>
      <c r="W87" s="14" t="str">
        <f>+'Reference Men'!$C170</f>
        <v xml:space="preserve"> </v>
      </c>
      <c r="Z87" s="14"/>
    </row>
    <row r="88" spans="1:26">
      <c r="A88"/>
      <c r="W88" s="14" t="str">
        <f>+'Reference Men'!$C171</f>
        <v xml:space="preserve"> </v>
      </c>
      <c r="Z88" s="14"/>
    </row>
    <row r="89" spans="1:26">
      <c r="A89"/>
      <c r="W89" s="14" t="str">
        <f>+'Reference Men'!$C172</f>
        <v xml:space="preserve"> </v>
      </c>
      <c r="Z89" s="14"/>
    </row>
    <row r="90" spans="1:26">
      <c r="A90"/>
      <c r="W90" s="14" t="str">
        <f>+'Reference Men'!$C173</f>
        <v xml:space="preserve"> </v>
      </c>
      <c r="Z90" s="14"/>
    </row>
    <row r="91" spans="1:26">
      <c r="A91"/>
      <c r="W91" s="14" t="str">
        <f>+'Reference Men'!$C174</f>
        <v xml:space="preserve"> </v>
      </c>
      <c r="Z91" s="14"/>
    </row>
    <row r="92" spans="1:26">
      <c r="A92"/>
      <c r="W92" s="14" t="str">
        <f>+'Reference Men'!$C175</f>
        <v xml:space="preserve"> </v>
      </c>
      <c r="Z92" s="14"/>
    </row>
    <row r="93" spans="1:26">
      <c r="A93"/>
      <c r="W93" s="14" t="str">
        <f>+'Reference Men'!$C176</f>
        <v xml:space="preserve"> </v>
      </c>
      <c r="Z93" s="14"/>
    </row>
    <row r="94" spans="1:26">
      <c r="A94"/>
      <c r="W94" s="14" t="str">
        <f>+'Reference Men'!$C177</f>
        <v xml:space="preserve"> </v>
      </c>
      <c r="Z94" s="14"/>
    </row>
    <row r="95" spans="1:26">
      <c r="A95"/>
      <c r="W95" s="14" t="str">
        <f>+'Reference Men'!$C178</f>
        <v xml:space="preserve"> </v>
      </c>
      <c r="Z95" s="14"/>
    </row>
    <row r="96" spans="1:26">
      <c r="A96"/>
      <c r="W96" s="14" t="str">
        <f>+'Reference Men'!$C179</f>
        <v xml:space="preserve"> </v>
      </c>
      <c r="Z96" s="14"/>
    </row>
    <row r="97" spans="1:26">
      <c r="A97"/>
      <c r="W97" s="14" t="str">
        <f>+'Reference Men'!$C180</f>
        <v xml:space="preserve"> </v>
      </c>
      <c r="Z97" s="14"/>
    </row>
    <row r="98" spans="1:26">
      <c r="A98"/>
      <c r="W98" s="14" t="str">
        <f>+'Reference Men'!$C181</f>
        <v xml:space="preserve"> </v>
      </c>
      <c r="Z98" s="14"/>
    </row>
    <row r="99" spans="1:26">
      <c r="A99"/>
      <c r="W99" s="14" t="str">
        <f>+'Reference Men'!$C182</f>
        <v xml:space="preserve"> </v>
      </c>
      <c r="Z99" s="14"/>
    </row>
    <row r="100" spans="1:26">
      <c r="A100"/>
      <c r="W100" s="14" t="str">
        <f>+'Reference Men'!$C183</f>
        <v xml:space="preserve"> </v>
      </c>
      <c r="Z100" s="14"/>
    </row>
    <row r="101" spans="1:26">
      <c r="A101"/>
      <c r="W101" s="14" t="str">
        <f>+'Reference Men'!$C184</f>
        <v xml:space="preserve"> </v>
      </c>
      <c r="Z101" s="14"/>
    </row>
    <row r="102" spans="1:26">
      <c r="A102"/>
      <c r="W102" s="14" t="str">
        <f>+'Reference Men'!$C185</f>
        <v xml:space="preserve"> </v>
      </c>
      <c r="Z102" s="14"/>
    </row>
    <row r="103" spans="1:26">
      <c r="A103"/>
      <c r="W103" s="14" t="str">
        <f>+'Reference Men'!$C186</f>
        <v xml:space="preserve"> </v>
      </c>
      <c r="Z103" s="14"/>
    </row>
    <row r="104" spans="1:26">
      <c r="A104"/>
      <c r="W104" s="14" t="str">
        <f>+'Reference Men'!$C187</f>
        <v xml:space="preserve"> </v>
      </c>
      <c r="Z104" s="14"/>
    </row>
    <row r="105" spans="1:26">
      <c r="A105"/>
      <c r="W105" s="14" t="str">
        <f>+'Reference Men'!$C188</f>
        <v xml:space="preserve"> </v>
      </c>
      <c r="Z105" s="14"/>
    </row>
    <row r="106" spans="1:26">
      <c r="A106"/>
      <c r="W106" s="14" t="str">
        <f>+'Reference Men'!$C189</f>
        <v xml:space="preserve"> </v>
      </c>
      <c r="Z106" s="14"/>
    </row>
    <row r="107" spans="1:26">
      <c r="A107"/>
      <c r="W107" s="14" t="str">
        <f>+'Reference Men'!$C190</f>
        <v xml:space="preserve"> </v>
      </c>
      <c r="Z107" s="14"/>
    </row>
    <row r="108" spans="1:26">
      <c r="A108"/>
      <c r="W108" s="14" t="str">
        <f>+'Reference Men'!$C191</f>
        <v xml:space="preserve"> </v>
      </c>
      <c r="Z108" s="14"/>
    </row>
    <row r="109" spans="1:26">
      <c r="A109"/>
      <c r="W109" s="14" t="str">
        <f>+'Reference Men'!$C192</f>
        <v xml:space="preserve"> </v>
      </c>
      <c r="Z109" s="14"/>
    </row>
    <row r="110" spans="1:26">
      <c r="A110"/>
      <c r="W110" s="14" t="str">
        <f>+'Reference Men'!$C193</f>
        <v xml:space="preserve"> </v>
      </c>
      <c r="Z110" s="14"/>
    </row>
    <row r="111" spans="1:26">
      <c r="A111"/>
      <c r="W111" s="14" t="str">
        <f>+'Reference Men'!$C194</f>
        <v xml:space="preserve"> </v>
      </c>
      <c r="Z111" s="14"/>
    </row>
    <row r="112" spans="1:26">
      <c r="A112"/>
      <c r="W112" s="14" t="str">
        <f>+'Reference Men'!$C195</f>
        <v xml:space="preserve"> </v>
      </c>
      <c r="Z112" s="14"/>
    </row>
    <row r="113" spans="1:26">
      <c r="A113"/>
      <c r="W113" s="14" t="str">
        <f>+'Reference Men'!$C196</f>
        <v xml:space="preserve"> </v>
      </c>
      <c r="Z113" s="14"/>
    </row>
    <row r="114" spans="1:26">
      <c r="A114"/>
      <c r="W114" s="14" t="str">
        <f>+'Reference Men'!$C197</f>
        <v xml:space="preserve"> </v>
      </c>
      <c r="Z114" s="14"/>
    </row>
    <row r="115" spans="1:26">
      <c r="A115"/>
      <c r="W115" s="14" t="str">
        <f>+'Reference Men'!$C198</f>
        <v xml:space="preserve"> </v>
      </c>
      <c r="Z115" s="14"/>
    </row>
    <row r="116" spans="1:26">
      <c r="A116"/>
      <c r="W116" s="14" t="str">
        <f>+'Reference Men'!$C199</f>
        <v xml:space="preserve"> </v>
      </c>
      <c r="Z116" s="14"/>
    </row>
    <row r="117" spans="1:26">
      <c r="A117"/>
      <c r="W117" s="14" t="str">
        <f>+'Reference Men'!$C200</f>
        <v xml:space="preserve"> </v>
      </c>
      <c r="Z117" s="14"/>
    </row>
    <row r="118" spans="1:26">
      <c r="A118"/>
      <c r="W118" s="14" t="str">
        <f>+'Reference Men'!$C201</f>
        <v xml:space="preserve"> </v>
      </c>
      <c r="Z118" s="14"/>
    </row>
    <row r="119" spans="1:26">
      <c r="A119"/>
      <c r="W119" s="14" t="str">
        <f>+'Reference Men'!$C202</f>
        <v xml:space="preserve"> </v>
      </c>
      <c r="Z119" s="14"/>
    </row>
    <row r="120" spans="1:26">
      <c r="A120"/>
      <c r="W120" s="14" t="str">
        <f>+'Reference Men'!$C203</f>
        <v xml:space="preserve"> </v>
      </c>
      <c r="Z120" s="14"/>
    </row>
    <row r="121" spans="1:26">
      <c r="A121"/>
      <c r="W121" s="14" t="str">
        <f>+'Reference Men'!$C204</f>
        <v xml:space="preserve"> </v>
      </c>
      <c r="Z121" s="14"/>
    </row>
    <row r="122" spans="1:26">
      <c r="A122"/>
      <c r="W122" s="14" t="str">
        <f>+'Reference Men'!$C205</f>
        <v xml:space="preserve"> </v>
      </c>
      <c r="Z122" s="14"/>
    </row>
    <row r="123" spans="1:26">
      <c r="A123"/>
      <c r="W123" s="14" t="str">
        <f>+'Reference Men'!$C206</f>
        <v xml:space="preserve"> </v>
      </c>
      <c r="Z123" s="14"/>
    </row>
    <row r="124" spans="1:26">
      <c r="A124"/>
      <c r="W124" s="14" t="str">
        <f>+'Reference Men'!$C207</f>
        <v xml:space="preserve"> </v>
      </c>
      <c r="Z124" s="14"/>
    </row>
    <row r="125" spans="1:26">
      <c r="A125"/>
      <c r="W125" s="14" t="str">
        <f>+'Reference Men'!$C208</f>
        <v xml:space="preserve"> </v>
      </c>
      <c r="Z125" s="14" t="str">
        <f>+'Reference Men'!$C202</f>
        <v xml:space="preserve"> </v>
      </c>
    </row>
    <row r="126" spans="1:26">
      <c r="A126"/>
      <c r="W126" s="14" t="str">
        <f>+'Reference Men'!$C209</f>
        <v xml:space="preserve"> </v>
      </c>
      <c r="Z126" s="14" t="str">
        <f>+'Reference Men'!$C203</f>
        <v xml:space="preserve"> </v>
      </c>
    </row>
    <row r="127" spans="1:26">
      <c r="A127"/>
      <c r="W127" t="str">
        <f>+'Reference Men'!$C210</f>
        <v xml:space="preserve"> </v>
      </c>
      <c r="Z127" s="14" t="str">
        <f>+'Reference Men'!$C204</f>
        <v xml:space="preserve"> </v>
      </c>
    </row>
    <row r="128" spans="1:26">
      <c r="A128"/>
      <c r="W128" t="str">
        <f>+'Reference Men'!$C211</f>
        <v xml:space="preserve"> </v>
      </c>
      <c r="Z128" t="str">
        <f>+'Reference Men'!$C205</f>
        <v xml:space="preserve"> </v>
      </c>
    </row>
    <row r="129" spans="1:26">
      <c r="A129"/>
      <c r="W129" t="str">
        <f>+'Reference Men'!$C212</f>
        <v xml:space="preserve"> </v>
      </c>
      <c r="Z129" t="str">
        <f>+'Reference Men'!$C206</f>
        <v xml:space="preserve"> </v>
      </c>
    </row>
    <row r="130" spans="1:26">
      <c r="A130"/>
      <c r="W130" t="str">
        <f>+'Reference Men'!$C213</f>
        <v xml:space="preserve"> </v>
      </c>
      <c r="Z130" t="str">
        <f>+'Reference Men'!$C207</f>
        <v xml:space="preserve"> </v>
      </c>
    </row>
    <row r="131" spans="1:26">
      <c r="A131"/>
      <c r="W131" t="str">
        <f>+'Reference Men'!$C214</f>
        <v xml:space="preserve"> </v>
      </c>
      <c r="Z131" t="str">
        <f>+'Reference Men'!$C208</f>
        <v xml:space="preserve"> </v>
      </c>
    </row>
    <row r="132" spans="1:26">
      <c r="A132"/>
      <c r="W132" t="str">
        <f>+'Reference Men'!$C215</f>
        <v xml:space="preserve"> </v>
      </c>
      <c r="Z132" t="str">
        <f>+'Reference Men'!$C209</f>
        <v xml:space="preserve"> </v>
      </c>
    </row>
    <row r="133" spans="1:26">
      <c r="A133"/>
      <c r="W133" t="str">
        <f>+'Reference Men'!$C216</f>
        <v xml:space="preserve"> </v>
      </c>
      <c r="Z133" t="str">
        <f>+'Reference Men'!$C210</f>
        <v xml:space="preserve"> </v>
      </c>
    </row>
    <row r="134" spans="1:26">
      <c r="A134"/>
      <c r="W134" t="str">
        <f>+'Reference Men'!$C217</f>
        <v xml:space="preserve"> </v>
      </c>
      <c r="Z134" t="str">
        <f>+'Reference Men'!$C211</f>
        <v xml:space="preserve"> </v>
      </c>
    </row>
    <row r="135" spans="1:26">
      <c r="A135"/>
      <c r="W135" t="str">
        <f>+'Reference Men'!$C218</f>
        <v xml:space="preserve"> </v>
      </c>
      <c r="Z135" t="str">
        <f>+'Reference Men'!$C212</f>
        <v xml:space="preserve"> </v>
      </c>
    </row>
    <row r="136" spans="1:26">
      <c r="A136"/>
      <c r="W136" t="str">
        <f>+'Reference Men'!$C219</f>
        <v xml:space="preserve"> </v>
      </c>
      <c r="Z136" t="str">
        <f>+'Reference Men'!$C213</f>
        <v xml:space="preserve"> </v>
      </c>
    </row>
    <row r="137" spans="1:26">
      <c r="A137"/>
      <c r="W137" t="str">
        <f>+'Reference Men'!$C220</f>
        <v xml:space="preserve"> </v>
      </c>
      <c r="Z137" t="str">
        <f>+'Reference Men'!$C214</f>
        <v xml:space="preserve"> </v>
      </c>
    </row>
    <row r="138" spans="1:26">
      <c r="A138"/>
      <c r="W138" t="str">
        <f>+'Reference Men'!$C221</f>
        <v xml:space="preserve"> </v>
      </c>
      <c r="Z138" t="str">
        <f>+'Reference Men'!$C215</f>
        <v xml:space="preserve"> </v>
      </c>
    </row>
    <row r="139" spans="1:26">
      <c r="A139"/>
      <c r="W139" t="str">
        <f>+'Reference Men'!$C222</f>
        <v xml:space="preserve"> </v>
      </c>
      <c r="Z139" t="str">
        <f>+'Reference Men'!$C216</f>
        <v xml:space="preserve"> </v>
      </c>
    </row>
    <row r="140" spans="1:26">
      <c r="A140"/>
      <c r="W140" t="str">
        <f>+'Reference Men'!$C223</f>
        <v xml:space="preserve"> </v>
      </c>
      <c r="Z140" t="str">
        <f>+'Reference Men'!$C217</f>
        <v xml:space="preserve"> </v>
      </c>
    </row>
    <row r="141" spans="1:26">
      <c r="A141"/>
      <c r="W141" t="str">
        <f>+'Reference Men'!$C224</f>
        <v xml:space="preserve"> </v>
      </c>
      <c r="Z141" t="str">
        <f>+'Reference Men'!$C218</f>
        <v xml:space="preserve"> </v>
      </c>
    </row>
    <row r="142" spans="1:26">
      <c r="A142"/>
      <c r="W142" t="str">
        <f>+'Reference Men'!$C225</f>
        <v xml:space="preserve"> </v>
      </c>
      <c r="Z142" t="str">
        <f>+'Reference Men'!$C219</f>
        <v xml:space="preserve"> </v>
      </c>
    </row>
    <row r="143" spans="1:26">
      <c r="A143"/>
      <c r="W143" t="str">
        <f>+'Reference Men'!$C226</f>
        <v xml:space="preserve"> </v>
      </c>
      <c r="Z143" t="str">
        <f>+'Reference Men'!$C220</f>
        <v xml:space="preserve"> </v>
      </c>
    </row>
    <row r="144" spans="1:26">
      <c r="A144"/>
      <c r="W144" t="str">
        <f>+'Reference Men'!$C227</f>
        <v xml:space="preserve"> </v>
      </c>
      <c r="Z144" t="str">
        <f>+'Reference Men'!$C221</f>
        <v xml:space="preserve"> </v>
      </c>
    </row>
    <row r="145" spans="1:26">
      <c r="A145"/>
      <c r="W145" t="str">
        <f>+'Reference Men'!$C228</f>
        <v xml:space="preserve"> </v>
      </c>
      <c r="Z145" t="str">
        <f>+'Reference Men'!$C222</f>
        <v xml:space="preserve"> </v>
      </c>
    </row>
    <row r="146" spans="1:26">
      <c r="A146"/>
      <c r="W146" t="str">
        <f>+'Reference Men'!$C229</f>
        <v xml:space="preserve"> </v>
      </c>
      <c r="Z146" t="str">
        <f>+'Reference Men'!$C223</f>
        <v xml:space="preserve"> </v>
      </c>
    </row>
    <row r="147" spans="1:26">
      <c r="A147"/>
      <c r="W147" t="str">
        <f>+'Reference Men'!$C230</f>
        <v xml:space="preserve"> </v>
      </c>
      <c r="Z147" t="str">
        <f>+'Reference Men'!$C224</f>
        <v xml:space="preserve"> </v>
      </c>
    </row>
    <row r="148" spans="1:26">
      <c r="A148"/>
      <c r="W148" t="str">
        <f>+'Reference Men'!$C231</f>
        <v xml:space="preserve"> </v>
      </c>
      <c r="Z148" t="str">
        <f>+'Reference Men'!$C225</f>
        <v xml:space="preserve"> </v>
      </c>
    </row>
    <row r="149" spans="1:26">
      <c r="A149"/>
      <c r="W149" t="str">
        <f>+'Reference Men'!$C232</f>
        <v xml:space="preserve"> </v>
      </c>
      <c r="Z149" t="str">
        <f>+'Reference Men'!$C226</f>
        <v xml:space="preserve"> </v>
      </c>
    </row>
    <row r="150" spans="1:26">
      <c r="A150"/>
      <c r="W150" t="str">
        <f>+'Reference Men'!$C233</f>
        <v xml:space="preserve"> </v>
      </c>
      <c r="Z150" t="str">
        <f>+'Reference Men'!$C227</f>
        <v xml:space="preserve"> </v>
      </c>
    </row>
    <row r="151" spans="1:26">
      <c r="A151"/>
      <c r="W151" t="str">
        <f>+'Reference Men'!$C234</f>
        <v xml:space="preserve"> </v>
      </c>
      <c r="Z151" t="str">
        <f>+'Reference Men'!$C228</f>
        <v xml:space="preserve"> </v>
      </c>
    </row>
    <row r="152" spans="1:26">
      <c r="A152"/>
      <c r="W152" t="str">
        <f>+'Reference Men'!$C235</f>
        <v xml:space="preserve"> </v>
      </c>
      <c r="Z152" t="str">
        <f>+'Reference Men'!$C229</f>
        <v xml:space="preserve"> </v>
      </c>
    </row>
    <row r="153" spans="1:26">
      <c r="A153"/>
      <c r="W153" t="str">
        <f>+'Reference Men'!$C236</f>
        <v xml:space="preserve"> </v>
      </c>
      <c r="Z153" t="str">
        <f>+'Reference Men'!$C230</f>
        <v xml:space="preserve"> </v>
      </c>
    </row>
    <row r="154" spans="1:26">
      <c r="A154"/>
      <c r="W154" t="str">
        <f>+'Reference Men'!$C237</f>
        <v xml:space="preserve"> </v>
      </c>
      <c r="Z154" t="str">
        <f>+'Reference Men'!$C231</f>
        <v xml:space="preserve"> </v>
      </c>
    </row>
    <row r="155" spans="1:26">
      <c r="A155"/>
      <c r="W155" t="str">
        <f>+'Reference Men'!$C238</f>
        <v xml:space="preserve"> </v>
      </c>
      <c r="Z155" t="str">
        <f>+'Reference Men'!$C232</f>
        <v xml:space="preserve"> </v>
      </c>
    </row>
    <row r="156" spans="1:26">
      <c r="A156"/>
      <c r="W156" t="str">
        <f>+'Reference Men'!$C239</f>
        <v xml:space="preserve"> </v>
      </c>
      <c r="Z156" t="str">
        <f>+'Reference Men'!$C233</f>
        <v xml:space="preserve"> </v>
      </c>
    </row>
    <row r="157" spans="1:26">
      <c r="A157"/>
      <c r="W157" t="str">
        <f>+'Reference Men'!$C240</f>
        <v xml:space="preserve"> </v>
      </c>
      <c r="Z157" t="str">
        <f>+'Reference Men'!$C234</f>
        <v xml:space="preserve"> </v>
      </c>
    </row>
    <row r="158" spans="1:26">
      <c r="A158"/>
      <c r="W158" t="str">
        <f>+'Reference Men'!$C241</f>
        <v xml:space="preserve"> </v>
      </c>
      <c r="Z158" t="str">
        <f>+'Reference Men'!$C235</f>
        <v xml:space="preserve"> </v>
      </c>
    </row>
    <row r="159" spans="1:26">
      <c r="A159"/>
      <c r="W159" t="str">
        <f>+'Reference Men'!$C242</f>
        <v xml:space="preserve"> </v>
      </c>
      <c r="Z159" t="str">
        <f>+'Reference Men'!$C236</f>
        <v xml:space="preserve"> </v>
      </c>
    </row>
    <row r="160" spans="1:26">
      <c r="A160"/>
      <c r="Z160" t="str">
        <f>+'Reference Men'!$C237</f>
        <v xml:space="preserve"> </v>
      </c>
    </row>
    <row r="161" spans="1:1">
      <c r="A161"/>
    </row>
    <row r="162" spans="1:1">
      <c r="A162"/>
    </row>
  </sheetData>
  <sheetProtection password="9D4B" sheet="1" objects="1" scenarios="1"/>
  <mergeCells count="4">
    <mergeCell ref="E9:F9"/>
    <mergeCell ref="G9:H9"/>
    <mergeCell ref="N9:O9"/>
    <mergeCell ref="P9:Q9"/>
  </mergeCells>
  <phoneticPr fontId="36" type="noConversion"/>
  <conditionalFormatting sqref="P11:P31">
    <cfRule type="cellIs" dxfId="9" priority="5" stopIfTrue="1" operator="greaterThan">
      <formula>0.7</formula>
    </cfRule>
    <cfRule type="cellIs" dxfId="8" priority="6" stopIfTrue="1" operator="between">
      <formula>0.65</formula>
      <formula>0.7</formula>
    </cfRule>
  </conditionalFormatting>
  <conditionalFormatting sqref="P32">
    <cfRule type="cellIs" dxfId="7" priority="1" stopIfTrue="1" operator="greaterThan">
      <formula>0.7</formula>
    </cfRule>
    <cfRule type="cellIs" dxfId="6" priority="2" stopIfTrue="1" operator="between">
      <formula>0.65</formula>
      <formula>0.7</formula>
    </cfRule>
  </conditionalFormatting>
  <conditionalFormatting sqref="G11:G31">
    <cfRule type="cellIs" dxfId="5" priority="7" stopIfTrue="1" operator="greaterThan">
      <formula>0.7</formula>
    </cfRule>
    <cfRule type="cellIs" dxfId="4" priority="8" stopIfTrue="1" operator="between">
      <formula>0.65</formula>
      <formula>0.7</formula>
    </cfRule>
  </conditionalFormatting>
  <conditionalFormatting sqref="G32">
    <cfRule type="cellIs" dxfId="3" priority="3" stopIfTrue="1" operator="greaterThan">
      <formula>0.7</formula>
    </cfRule>
    <cfRule type="cellIs" dxfId="2" priority="4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pageSetUpPr fitToPage="1"/>
  </sheetPr>
  <dimension ref="A5:Z166"/>
  <sheetViews>
    <sheetView workbookViewId="0">
      <selection activeCell="U15" sqref="U15"/>
    </sheetView>
  </sheetViews>
  <sheetFormatPr baseColWidth="10" defaultColWidth="8.83203125" defaultRowHeight="12" x14ac:dyDescent="0"/>
  <cols>
    <col min="1" max="1" width="10.5" style="8" customWidth="1"/>
    <col min="2" max="2" width="33.33203125" bestFit="1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298</v>
      </c>
      <c r="F5" s="81" t="str">
        <f>VLOOKUP($A$5,'Ref - All Grand Prix Events'!$A$3:$E$14,3)</f>
        <v>TBC</v>
      </c>
      <c r="I5" s="67"/>
      <c r="O5" s="81"/>
    </row>
    <row r="6" spans="1:26" ht="14">
      <c r="A6" s="10" t="s">
        <v>49</v>
      </c>
      <c r="B6" s="24" t="str">
        <f>VLOOKUP($A$5,'Ref - All Grand Prix Events'!$A$3:$E$14,2)</f>
        <v>TBC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TBC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24</v>
      </c>
      <c r="K8" s="52"/>
    </row>
    <row r="9" spans="1:26" ht="18" thickBot="1">
      <c r="B9" s="4" t="s">
        <v>47</v>
      </c>
      <c r="C9" s="2"/>
      <c r="D9" s="2"/>
      <c r="E9" s="249" t="s">
        <v>44</v>
      </c>
      <c r="F9" s="251"/>
      <c r="G9" s="249" t="s">
        <v>45</v>
      </c>
      <c r="H9" s="251"/>
      <c r="J9" s="8"/>
      <c r="K9" s="4" t="s">
        <v>51</v>
      </c>
      <c r="L9" s="2"/>
      <c r="M9" s="2"/>
      <c r="N9" s="249" t="s">
        <v>44</v>
      </c>
      <c r="O9" s="251"/>
      <c r="P9" s="249" t="s">
        <v>45</v>
      </c>
      <c r="Q9" s="251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/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/>
      <c r="C11" s="118" t="e">
        <f>IF(VLOOKUP('Race 12'!B11,'Reference Men'!$C$4:$E$196,3,FALSE)=0," ",VLOOKUP('Race 12'!B11,'Reference Men'!$C$4:$E$196,3,FALSE))</f>
        <v>#N/A</v>
      </c>
      <c r="D11" s="119" t="str">
        <f>IF(ISERROR(INT(((-C11+'Race 12'!$B$6)/365.25))),"",INT(((-C11+'Race 12'!$B$6)/365.25)))</f>
        <v/>
      </c>
      <c r="E11" s="95"/>
      <c r="F11" s="93"/>
      <c r="G11" s="94" t="e">
        <f>(VLOOKUP(D11,'Mens Wava'!$A$5:$AG$101,$B$8,FALSE))/((3600*HOUR(E11))+(60*MINUTE(E11))+((1*SECOND(E11))))</f>
        <v>#N/A</v>
      </c>
      <c r="H11" s="27"/>
      <c r="J11" s="8">
        <v>1</v>
      </c>
      <c r="K11" s="26"/>
      <c r="L11" s="118" t="e">
        <f>IF(VLOOKUP('Race 12'!K11,'Reference Ladies'!$C$3:$E$185,3,FALSE)=0," ",VLOOKUP('Race 12'!K11,'Reference Ladies'!$C$3:$E$185,3,FALSE))</f>
        <v>#N/A</v>
      </c>
      <c r="M11" s="119" t="str">
        <f>IF(ISERROR(INT(((-L11+'Race 12'!$B$6)/365.25))),"",INT(((-L11+'Race 12'!$B$6)/365.25)))</f>
        <v/>
      </c>
      <c r="N11" s="95"/>
      <c r="O11" s="93"/>
      <c r="P11" s="94" t="e">
        <f>(VLOOKUP(M11,'Ladies WAVA'!$A$6:$AG$102,$B$8,FALSE))/((3600*HOUR(N11))+(60*MINUTE(N11))+((1*SECOND(N11))))</f>
        <v>#N/A</v>
      </c>
      <c r="Q11" s="27"/>
      <c r="W11" s="14"/>
      <c r="Z11" s="14"/>
    </row>
    <row r="12" spans="1:26" ht="16" thickBot="1">
      <c r="A12" s="8">
        <v>2</v>
      </c>
      <c r="B12" s="26"/>
      <c r="C12" s="118" t="e">
        <f>IF(VLOOKUP('Race 12'!B12,'Reference Men'!$C$4:$E$196,3,FALSE)=0," ",VLOOKUP('Race 12'!B12,'Reference Men'!$C$4:$E$196,3,FALSE))</f>
        <v>#N/A</v>
      </c>
      <c r="D12" s="119" t="str">
        <f>IF(ISERROR(INT(((-C12+'Race 12'!$B$6)/365.25))),"",INT(((-C12+'Race 12'!$B$6)/365.25)))</f>
        <v/>
      </c>
      <c r="E12" s="95"/>
      <c r="F12" s="93"/>
      <c r="G12" s="94" t="e">
        <f>(VLOOKUP(D12,'Mens Wava'!$A$5:$AG$101,$B$8,FALSE))/((3600*HOUR(E12))+(60*MINUTE(E12))+((1*SECOND(E12))))</f>
        <v>#N/A</v>
      </c>
      <c r="H12" s="27"/>
      <c r="J12" s="8">
        <v>2</v>
      </c>
      <c r="K12" s="26"/>
      <c r="L12" s="118" t="e">
        <f>IF(VLOOKUP('Race 12'!K12,'Reference Ladies'!$C$3:$E$185,3,FALSE)=0," ",VLOOKUP('Race 12'!K12,'Reference Ladies'!$C$3:$E$185,3,FALSE))</f>
        <v>#N/A</v>
      </c>
      <c r="M12" s="119" t="str">
        <f>IF(ISERROR(INT(((-L12+'Race 12'!$B$6)/365.25))),"",INT(((-L12+'Race 12'!$B$6)/365.25)))</f>
        <v/>
      </c>
      <c r="N12" s="95"/>
      <c r="O12" s="93"/>
      <c r="P12" s="94" t="e">
        <f>(VLOOKUP(M12,'Ladies WAVA'!$A$6:$AG$102,$B$8,FALSE))/((3600*HOUR(N12))+(60*MINUTE(N12))+((1*SECOND(N12))))</f>
        <v>#N/A</v>
      </c>
      <c r="Q12" s="27"/>
      <c r="W12" s="14"/>
      <c r="Z12" s="14"/>
    </row>
    <row r="13" spans="1:26" ht="16" thickBot="1">
      <c r="A13" s="8">
        <v>3</v>
      </c>
      <c r="B13" s="26"/>
      <c r="C13" s="118" t="e">
        <f>IF(VLOOKUP('Race 12'!B13,'Reference Men'!$C$4:$E$196,3,FALSE)=0," ",VLOOKUP('Race 12'!B13,'Reference Men'!$C$4:$E$196,3,FALSE))</f>
        <v>#N/A</v>
      </c>
      <c r="D13" s="119" t="str">
        <f>IF(ISERROR(INT(((-C13+'Race 12'!$B$6)/365.25))),"",INT(((-C13+'Race 12'!$B$6)/365.25)))</f>
        <v/>
      </c>
      <c r="E13" s="95"/>
      <c r="F13" s="93"/>
      <c r="G13" s="94" t="e">
        <f>(VLOOKUP(D13,'Mens Wava'!$A$5:$AG$101,$B$8,FALSE))/((3600*HOUR(E13))+(60*MINUTE(E13))+((1*SECOND(E13))))</f>
        <v>#N/A</v>
      </c>
      <c r="H13" s="27"/>
      <c r="J13" s="8">
        <v>3</v>
      </c>
      <c r="K13" s="26"/>
      <c r="L13" s="118" t="e">
        <f>IF(VLOOKUP('Race 12'!K13,'Reference Ladies'!$C$3:$E$185,3,FALSE)=0," ",VLOOKUP('Race 12'!K13,'Reference Ladies'!$C$3:$E$185,3,FALSE))</f>
        <v>#N/A</v>
      </c>
      <c r="M13" s="119" t="str">
        <f>IF(ISERROR(INT(((-L13+'Race 12'!$B$6)/365.25))),"",INT(((-L13+'Race 12'!$B$6)/365.25)))</f>
        <v/>
      </c>
      <c r="N13" s="95"/>
      <c r="O13" s="93"/>
      <c r="P13" s="94" t="e">
        <f>(VLOOKUP(M13,'Ladies WAVA'!$A$6:$AG$102,$B$8,FALSE))/((3600*HOUR(N13))+(60*MINUTE(N13))+((1*SECOND(N13))))</f>
        <v>#N/A</v>
      </c>
      <c r="Q13" s="27"/>
      <c r="W13" s="14"/>
      <c r="Z13" s="14"/>
    </row>
    <row r="14" spans="1:26" ht="16" thickBot="1">
      <c r="A14" s="8">
        <v>4</v>
      </c>
      <c r="B14" s="26"/>
      <c r="C14" s="118" t="e">
        <f>IF(VLOOKUP('Race 12'!B14,'Reference Men'!$C$4:$E$196,3,FALSE)=0," ",VLOOKUP('Race 12'!B14,'Reference Men'!$C$4:$E$196,3,FALSE))</f>
        <v>#N/A</v>
      </c>
      <c r="D14" s="119" t="str">
        <f>IF(ISERROR(INT(((-C14+'Race 12'!$B$6)/365.25))),"",INT(((-C14+'Race 12'!$B$6)/365.25)))</f>
        <v/>
      </c>
      <c r="E14" s="95"/>
      <c r="F14" s="93"/>
      <c r="G14" s="94" t="e">
        <f>(VLOOKUP(D14,'Mens Wava'!$A$5:$AG$101,$B$8,FALSE))/((3600*HOUR(E14))+(60*MINUTE(E14))+((1*SECOND(E14))))</f>
        <v>#N/A</v>
      </c>
      <c r="H14" s="27"/>
      <c r="J14" s="8">
        <v>4</v>
      </c>
      <c r="K14" s="26"/>
      <c r="L14" s="118" t="e">
        <f>IF(VLOOKUP('Race 12'!K14,'Reference Ladies'!$C$3:$E$185,3,FALSE)=0," ",VLOOKUP('Race 12'!K14,'Reference Ladies'!$C$3:$E$185,3,FALSE))</f>
        <v>#N/A</v>
      </c>
      <c r="M14" s="119" t="str">
        <f>IF(ISERROR(INT(((-L14+'Race 12'!$B$6)/365.25))),"",INT(((-L14+'Race 12'!$B$6)/365.25)))</f>
        <v/>
      </c>
      <c r="N14" s="95"/>
      <c r="O14" s="93"/>
      <c r="P14" s="94" t="e">
        <f>(VLOOKUP(M14,'Ladies WAVA'!$A$6:$AG$102,$B$8,FALSE))/((3600*HOUR(N14))+(60*MINUTE(N14))+((1*SECOND(N14))))</f>
        <v>#N/A</v>
      </c>
      <c r="Q14" s="27"/>
      <c r="W14" s="14"/>
      <c r="Z14" s="14"/>
    </row>
    <row r="15" spans="1:26" ht="16" thickBot="1">
      <c r="A15" s="8">
        <v>5</v>
      </c>
      <c r="B15" s="26"/>
      <c r="C15" s="118" t="e">
        <f>IF(VLOOKUP('Race 12'!B15,'Reference Men'!$C$4:$E$196,3,FALSE)=0," ",VLOOKUP('Race 12'!B15,'Reference Men'!$C$4:$E$196,3,FALSE))</f>
        <v>#N/A</v>
      </c>
      <c r="D15" s="119" t="str">
        <f>IF(ISERROR(INT(((-C15+'Race 12'!$B$6)/365.25))),"",INT(((-C15+'Race 12'!$B$6)/365.25)))</f>
        <v/>
      </c>
      <c r="E15" s="95"/>
      <c r="F15" s="93"/>
      <c r="G15" s="94" t="e">
        <f>(VLOOKUP(D15,'Mens Wava'!$A$5:$AG$101,$B$8,FALSE))/((3600*HOUR(E15))+(60*MINUTE(E15))+((1*SECOND(E15))))</f>
        <v>#N/A</v>
      </c>
      <c r="H15" s="27"/>
      <c r="J15" s="8">
        <v>5</v>
      </c>
      <c r="K15" s="26"/>
      <c r="L15" s="118" t="e">
        <f>IF(VLOOKUP('Race 12'!K15,'Reference Ladies'!$C$3:$E$185,3,FALSE)=0," ",VLOOKUP('Race 12'!K15,'Reference Ladies'!$C$3:$E$185,3,FALSE))</f>
        <v>#N/A</v>
      </c>
      <c r="M15" s="119" t="str">
        <f>IF(ISERROR(INT(((-L15+'Race 12'!$B$6)/365.25))),"",INT(((-L15+'Race 12'!$B$6)/365.25)))</f>
        <v/>
      </c>
      <c r="N15" s="95"/>
      <c r="O15" s="93"/>
      <c r="P15" s="94" t="e">
        <f>(VLOOKUP(M15,'Ladies WAVA'!$A$6:$AG$102,$B$8,FALSE))/((3600*HOUR(N15))+(60*MINUTE(N15))+((1*SECOND(N15))))</f>
        <v>#N/A</v>
      </c>
      <c r="Q15" s="27"/>
      <c r="W15" s="14"/>
      <c r="Z15" s="14"/>
    </row>
    <row r="16" spans="1:26" ht="16" thickBot="1">
      <c r="A16" s="8">
        <v>6</v>
      </c>
      <c r="B16" s="26"/>
      <c r="C16" s="118" t="e">
        <f>IF(VLOOKUP('Race 12'!B16,'Reference Men'!$C$4:$E$196,3,FALSE)=0," ",VLOOKUP('Race 12'!B16,'Reference Men'!$C$4:$E$196,3,FALSE))</f>
        <v>#N/A</v>
      </c>
      <c r="D16" s="119" t="str">
        <f>IF(ISERROR(INT(((-C16+'Race 12'!$B$6)/365.25))),"",INT(((-C16+'Race 12'!$B$6)/365.25)))</f>
        <v/>
      </c>
      <c r="E16" s="95"/>
      <c r="F16" s="93"/>
      <c r="G16" s="94" t="e">
        <f>(VLOOKUP(D16,'Mens Wava'!$A$5:$AG$101,$B$8,FALSE))/((3600*HOUR(E16))+(60*MINUTE(E16))+((1*SECOND(E16))))</f>
        <v>#N/A</v>
      </c>
      <c r="H16" s="27"/>
      <c r="J16" s="8">
        <v>6</v>
      </c>
      <c r="K16" s="26"/>
      <c r="L16" s="118" t="e">
        <f>IF(VLOOKUP('Race 12'!K16,'Reference Ladies'!$C$3:$E$185,3,FALSE)=0," ",VLOOKUP('Race 12'!K16,'Reference Ladies'!$C$3:$E$185,3,FALSE))</f>
        <v>#N/A</v>
      </c>
      <c r="M16" s="119" t="str">
        <f>IF(ISERROR(INT(((-L16+'Race 12'!$B$6)/365.25))),"",INT(((-L16+'Race 12'!$B$6)/365.25)))</f>
        <v/>
      </c>
      <c r="N16" s="95"/>
      <c r="O16" s="93"/>
      <c r="P16" s="94" t="e">
        <f>(VLOOKUP(M16,'Ladies WAVA'!$A$6:$AG$102,$B$8,FALSE))/((3600*HOUR(N16))+(60*MINUTE(N16))+((1*SECOND(N16))))</f>
        <v>#N/A</v>
      </c>
      <c r="Q16" s="27"/>
      <c r="W16" s="14"/>
      <c r="Z16" s="14"/>
    </row>
    <row r="17" spans="1:26" ht="16" thickBot="1">
      <c r="A17" s="8">
        <v>7</v>
      </c>
      <c r="B17" s="26"/>
      <c r="C17" s="118" t="e">
        <f>IF(VLOOKUP('Race 12'!B17,'Reference Men'!$C$4:$E$196,3,FALSE)=0," ",VLOOKUP('Race 12'!B17,'Reference Men'!$C$4:$E$196,3,FALSE))</f>
        <v>#N/A</v>
      </c>
      <c r="D17" s="119" t="str">
        <f>IF(ISERROR(INT(((-C17+'Race 12'!$B$6)/365.25))),"",INT(((-C17+'Race 12'!$B$6)/365.25)))</f>
        <v/>
      </c>
      <c r="E17" s="95"/>
      <c r="F17" s="93"/>
      <c r="G17" s="94" t="e">
        <f>(VLOOKUP(D17,'Mens Wava'!$A$5:$AG$101,$B$8,FALSE))/((3600*HOUR(E17))+(60*MINUTE(E17))+((1*SECOND(E17))))</f>
        <v>#N/A</v>
      </c>
      <c r="H17" s="27"/>
      <c r="J17" s="8">
        <v>7</v>
      </c>
      <c r="K17" s="26"/>
      <c r="L17" s="118" t="e">
        <f>IF(VLOOKUP('Race 12'!K17,'Reference Ladies'!$C$3:$E$185,3,FALSE)=0," ",VLOOKUP('Race 12'!K17,'Reference Ladies'!$C$3:$E$185,3,FALSE))</f>
        <v>#N/A</v>
      </c>
      <c r="M17" s="119" t="str">
        <f>IF(ISERROR(INT(((-L17+'Race 12'!$B$6)/365.25))),"",INT(((-L17+'Race 12'!$B$6)/365.25)))</f>
        <v/>
      </c>
      <c r="N17" s="95"/>
      <c r="O17" s="93"/>
      <c r="P17" s="94" t="e">
        <f>(VLOOKUP(M17,'Ladies WAVA'!$A$6:$AG$102,$B$8,FALSE))/((3600*HOUR(N17))+(60*MINUTE(N17))+((1*SECOND(N17))))</f>
        <v>#N/A</v>
      </c>
      <c r="Q17" s="27"/>
      <c r="W17" s="14"/>
      <c r="Z17" s="14"/>
    </row>
    <row r="18" spans="1:26" ht="16" thickBot="1">
      <c r="A18" s="8">
        <v>8</v>
      </c>
      <c r="B18" s="26"/>
      <c r="C18" s="118" t="e">
        <f>IF(VLOOKUP('Race 12'!B18,'Reference Men'!$C$4:$E$196,3,FALSE)=0," ",VLOOKUP('Race 12'!B18,'Reference Men'!$C$4:$E$196,3,FALSE))</f>
        <v>#N/A</v>
      </c>
      <c r="D18" s="119" t="str">
        <f>IF(ISERROR(INT(((-C18+'Race 12'!$B$6)/365.25))),"",INT(((-C18+'Race 12'!$B$6)/365.25)))</f>
        <v/>
      </c>
      <c r="E18" s="95"/>
      <c r="F18" s="93"/>
      <c r="G18" s="94" t="e">
        <f>(VLOOKUP(D18,'Mens Wava'!$A$5:$AG$101,$B$8,FALSE))/((3600*HOUR(E18))+(60*MINUTE(E18))+((1*SECOND(E18))))</f>
        <v>#N/A</v>
      </c>
      <c r="H18" s="27"/>
      <c r="J18" s="8">
        <v>8</v>
      </c>
      <c r="K18" s="26"/>
      <c r="L18" s="118" t="e">
        <f>IF(VLOOKUP('Race 12'!K18,'Reference Ladies'!$C$3:$E$185,3,FALSE)=0," ",VLOOKUP('Race 12'!K18,'Reference Ladies'!$C$3:$E$185,3,FALSE))</f>
        <v>#N/A</v>
      </c>
      <c r="M18" s="119" t="str">
        <f>IF(ISERROR(INT(((-L18+'Race 12'!$B$6)/365.25))),"",INT(((-L18+'Race 12'!$B$6)/365.25)))</f>
        <v/>
      </c>
      <c r="N18" s="95"/>
      <c r="O18" s="93"/>
      <c r="P18" s="94" t="e">
        <f>(VLOOKUP(M18,'Ladies WAVA'!$A$6:$AG$102,$B$8,FALSE))/((3600*HOUR(N18))+(60*MINUTE(N18))+((1*SECOND(N18))))</f>
        <v>#N/A</v>
      </c>
      <c r="Q18" s="27"/>
      <c r="W18" s="14"/>
      <c r="Z18" s="14"/>
    </row>
    <row r="19" spans="1:26" ht="16" thickBot="1">
      <c r="A19" s="8">
        <v>9</v>
      </c>
      <c r="B19" s="26"/>
      <c r="C19" s="118" t="e">
        <f>IF(VLOOKUP('Race 12'!B19,'Reference Men'!$C$4:$E$196,3,FALSE)=0," ",VLOOKUP('Race 12'!B19,'Reference Men'!$C$4:$E$196,3,FALSE))</f>
        <v>#N/A</v>
      </c>
      <c r="D19" s="119" t="str">
        <f>IF(ISERROR(INT(((-C19+'Race 12'!$B$6)/365.25))),"",INT(((-C19+'Race 12'!$B$6)/365.25)))</f>
        <v/>
      </c>
      <c r="E19" s="95"/>
      <c r="F19" s="93"/>
      <c r="G19" s="94" t="e">
        <f>(VLOOKUP(D19,'Mens Wava'!$A$5:$AG$101,$B$8,FALSE))/((3600*HOUR(E19))+(60*MINUTE(E19))+((1*SECOND(E19))))</f>
        <v>#N/A</v>
      </c>
      <c r="H19" s="27"/>
      <c r="J19" s="8">
        <v>9</v>
      </c>
      <c r="K19" s="26"/>
      <c r="L19" s="118" t="e">
        <f>IF(VLOOKUP('Race 12'!K19,'Reference Ladies'!$C$3:$E$185,3,FALSE)=0," ",VLOOKUP('Race 12'!K19,'Reference Ladies'!$C$3:$E$185,3,FALSE))</f>
        <v>#N/A</v>
      </c>
      <c r="M19" s="119" t="str">
        <f>IF(ISERROR(INT(((-L19+'Race 12'!$B$6)/365.25))),"",INT(((-L19+'Race 12'!$B$6)/365.25)))</f>
        <v/>
      </c>
      <c r="N19" s="95"/>
      <c r="O19" s="93"/>
      <c r="P19" s="94" t="e">
        <f>(VLOOKUP(M19,'Ladies WAVA'!$A$6:$AG$102,$B$8,FALSE))/((3600*HOUR(N19))+(60*MINUTE(N19))+((1*SECOND(N19))))</f>
        <v>#N/A</v>
      </c>
      <c r="Q19" s="27"/>
      <c r="W19" s="14"/>
      <c r="Z19" s="14"/>
    </row>
    <row r="20" spans="1:26" ht="16" thickBot="1">
      <c r="A20" s="8">
        <v>10</v>
      </c>
      <c r="B20" s="26"/>
      <c r="C20" s="118" t="e">
        <f>IF(VLOOKUP('Race 12'!B20,'Reference Men'!$C$4:$E$196,3,FALSE)=0," ",VLOOKUP('Race 12'!B20,'Reference Men'!$C$4:$E$196,3,FALSE))</f>
        <v>#N/A</v>
      </c>
      <c r="D20" s="119" t="str">
        <f>IF(ISERROR(INT(((-C20+'Race 12'!$B$6)/365.25))),"",INT(((-C20+'Race 12'!$B$6)/365.25)))</f>
        <v/>
      </c>
      <c r="E20" s="95"/>
      <c r="F20" s="93"/>
      <c r="G20" s="94" t="e">
        <f>(VLOOKUP(D20,'Mens Wava'!$A$5:$AG$101,$B$8,FALSE))/((3600*HOUR(E20))+(60*MINUTE(E20))+((1*SECOND(E20))))</f>
        <v>#N/A</v>
      </c>
      <c r="H20" s="27"/>
      <c r="J20" s="8">
        <v>10</v>
      </c>
      <c r="K20" s="26"/>
      <c r="L20" s="118" t="e">
        <f>IF(VLOOKUP('Race 12'!K20,'Reference Ladies'!$C$3:$E$185,3,FALSE)=0," ",VLOOKUP('Race 12'!K20,'Reference Ladies'!$C$3:$E$185,3,FALSE))</f>
        <v>#N/A</v>
      </c>
      <c r="M20" s="119" t="str">
        <f>IF(ISERROR(INT(((-L20+'Race 12'!$B$6)/365.25))),"",INT(((-L20+'Race 12'!$B$6)/365.25)))</f>
        <v/>
      </c>
      <c r="N20" s="95"/>
      <c r="O20" s="93"/>
      <c r="P20" s="94" t="e">
        <f>(VLOOKUP(M20,'Ladies WAVA'!$A$6:$AG$102,$B$8,FALSE))/((3600*HOUR(N20))+(60*MINUTE(N20))+((1*SECOND(N20))))</f>
        <v>#N/A</v>
      </c>
      <c r="Q20" s="27"/>
      <c r="W20" s="14"/>
      <c r="Z20" s="14"/>
    </row>
    <row r="21" spans="1:26" ht="16" thickBot="1">
      <c r="A21" s="8">
        <v>11</v>
      </c>
      <c r="B21" s="26"/>
      <c r="C21" s="118" t="e">
        <f>IF(VLOOKUP('Race 12'!B21,'Reference Men'!$C$4:$E$196,3,FALSE)=0," ",VLOOKUP('Race 12'!B21,'Reference Men'!$C$4:$E$196,3,FALSE))</f>
        <v>#N/A</v>
      </c>
      <c r="D21" s="119" t="str">
        <f>IF(ISERROR(INT(((-C21+'Race 12'!$B$6)/365.25))),"",INT(((-C21+'Race 12'!$B$6)/365.25)))</f>
        <v/>
      </c>
      <c r="E21" s="95"/>
      <c r="F21" s="93"/>
      <c r="G21" s="94" t="e">
        <f>(VLOOKUP(D21,'Mens Wava'!$A$5:$AG$101,$B$8,FALSE))/((3600*HOUR(E21))+(60*MINUTE(E21))+((1*SECOND(E21))))</f>
        <v>#N/A</v>
      </c>
      <c r="H21" s="27"/>
      <c r="J21" s="8">
        <v>11</v>
      </c>
      <c r="K21" s="26"/>
      <c r="L21" s="118" t="e">
        <f>IF(VLOOKUP('Race 12'!K21,'Reference Ladies'!$C$3:$E$185,3,FALSE)=0," ",VLOOKUP('Race 12'!K21,'Reference Ladies'!$C$3:$E$185,3,FALSE))</f>
        <v>#N/A</v>
      </c>
      <c r="M21" s="119" t="str">
        <f>IF(ISERROR(INT(((-L21+'Race 12'!$B$6)/365.25))),"",INT(((-L21+'Race 12'!$B$6)/365.25)))</f>
        <v/>
      </c>
      <c r="N21" s="95"/>
      <c r="O21" s="93"/>
      <c r="P21" s="94" t="e">
        <f>(VLOOKUP(M21,'Ladies WAVA'!$A$6:$AG$102,$B$8,FALSE))/((3600*HOUR(N21))+(60*MINUTE(N21))+((1*SECOND(N21))))</f>
        <v>#N/A</v>
      </c>
      <c r="Q21" s="27"/>
      <c r="W21" s="14"/>
      <c r="Z21" s="14"/>
    </row>
    <row r="22" spans="1:26" ht="16" thickBot="1">
      <c r="A22" s="8">
        <v>12</v>
      </c>
      <c r="B22" s="26"/>
      <c r="C22" s="118" t="e">
        <f>IF(VLOOKUP('Race 12'!B22,'Reference Men'!$C$4:$E$196,3,FALSE)=0," ",VLOOKUP('Race 12'!B22,'Reference Men'!$C$4:$E$196,3,FALSE))</f>
        <v>#N/A</v>
      </c>
      <c r="D22" s="119" t="str">
        <f>IF(ISERROR(INT(((-C22+'Race 12'!$B$6)/365.25))),"",INT(((-C22+'Race 12'!$B$6)/365.25)))</f>
        <v/>
      </c>
      <c r="E22" s="95"/>
      <c r="F22" s="93"/>
      <c r="G22" s="94" t="e">
        <f>(VLOOKUP(D22,'Mens Wava'!$A$5:$AG$101,$B$8,FALSE))/((3600*HOUR(E22))+(60*MINUTE(E22))+((1*SECOND(E22))))</f>
        <v>#N/A</v>
      </c>
      <c r="H22" s="27"/>
      <c r="J22" s="8">
        <v>12</v>
      </c>
      <c r="K22" s="26"/>
      <c r="L22" s="118" t="e">
        <f>IF(VLOOKUP('Race 12'!K22,'Reference Ladies'!$C$3:$E$185,3,FALSE)=0," ",VLOOKUP('Race 12'!K22,'Reference Ladies'!$C$3:$E$185,3,FALSE))</f>
        <v>#N/A</v>
      </c>
      <c r="M22" s="119" t="str">
        <f>IF(ISERROR(INT(((-L22+'Race 12'!$B$6)/365.25))),"",INT(((-L22+'Race 12'!$B$6)/365.25)))</f>
        <v/>
      </c>
      <c r="N22" s="95"/>
      <c r="O22" s="93"/>
      <c r="P22" s="94" t="e">
        <f>(VLOOKUP(M22,'Ladies WAVA'!$A$6:$AG$102,$B$8,FALSE))/((3600*HOUR(N22))+(60*MINUTE(N22))+((1*SECOND(N22))))</f>
        <v>#N/A</v>
      </c>
      <c r="Q22" s="27"/>
      <c r="W22" s="14"/>
      <c r="Z22" s="14"/>
    </row>
    <row r="23" spans="1:26" ht="16" thickBot="1">
      <c r="A23" s="8">
        <v>13</v>
      </c>
      <c r="B23" s="26"/>
      <c r="C23" s="118" t="e">
        <f>IF(VLOOKUP('Race 12'!B23,'Reference Men'!$C$4:$E$196,3,FALSE)=0," ",VLOOKUP('Race 12'!B23,'Reference Men'!$C$4:$E$196,3,FALSE))</f>
        <v>#N/A</v>
      </c>
      <c r="D23" s="119" t="str">
        <f>IF(ISERROR(INT(((-C23+'Race 12'!$B$6)/365.25))),"",INT(((-C23+'Race 12'!$B$6)/365.25)))</f>
        <v/>
      </c>
      <c r="E23" s="95"/>
      <c r="F23" s="93"/>
      <c r="G23" s="94" t="e">
        <f>(VLOOKUP(D23,'Mens Wava'!$A$5:$AG$101,$B$8,FALSE))/((3600*HOUR(E23))+(60*MINUTE(E23))+((1*SECOND(E23))))</f>
        <v>#N/A</v>
      </c>
      <c r="H23" s="27"/>
      <c r="J23" s="8">
        <v>13</v>
      </c>
      <c r="K23" s="26"/>
      <c r="L23" s="118" t="e">
        <f>IF(VLOOKUP('Race 12'!K23,'Reference Ladies'!$C$3:$E$185,3,FALSE)=0," ",VLOOKUP('Race 12'!K23,'Reference Ladies'!$C$3:$E$185,3,FALSE))</f>
        <v>#N/A</v>
      </c>
      <c r="M23" s="119" t="str">
        <f>IF(ISERROR(INT(((-L23+'Race 12'!$B$6)/365.25))),"",INT(((-L23+'Race 12'!$B$6)/365.25)))</f>
        <v/>
      </c>
      <c r="N23" s="95"/>
      <c r="O23" s="93"/>
      <c r="P23" s="94" t="e">
        <f>(VLOOKUP(M23,'Ladies WAVA'!$A$6:$AG$102,$B$8,FALSE))/((3600*HOUR(N23))+(60*MINUTE(N23))+((1*SECOND(N23))))</f>
        <v>#N/A</v>
      </c>
      <c r="Q23" s="27"/>
      <c r="W23" s="14"/>
      <c r="Z23" s="14"/>
    </row>
    <row r="24" spans="1:26" ht="16" thickBot="1">
      <c r="A24" s="8">
        <v>14</v>
      </c>
      <c r="B24" s="26"/>
      <c r="C24" s="118" t="e">
        <f>IF(VLOOKUP('Race 12'!B24,'Reference Men'!$C$4:$E$196,3,FALSE)=0," ",VLOOKUP('Race 12'!B24,'Reference Men'!$C$4:$E$196,3,FALSE))</f>
        <v>#N/A</v>
      </c>
      <c r="D24" s="119" t="str">
        <f>IF(ISERROR(INT(((-C24+'Race 12'!$B$6)/365.25))),"",INT(((-C24+'Race 12'!$B$6)/365.25)))</f>
        <v/>
      </c>
      <c r="E24" s="95"/>
      <c r="F24" s="93"/>
      <c r="G24" s="94" t="e">
        <f>(VLOOKUP(D24,'Mens Wava'!$A$5:$AG$101,$B$8,FALSE))/((3600*HOUR(E24))+(60*MINUTE(E24))+((1*SECOND(E24))))</f>
        <v>#N/A</v>
      </c>
      <c r="H24" s="27"/>
      <c r="J24" s="8">
        <v>14</v>
      </c>
      <c r="K24" s="26"/>
      <c r="L24" s="118" t="e">
        <f>IF(VLOOKUP('Race 12'!K24,'Reference Ladies'!$C$3:$E$185,3,FALSE)=0," ",VLOOKUP('Race 12'!K24,'Reference Ladies'!$C$3:$E$185,3,FALSE))</f>
        <v>#N/A</v>
      </c>
      <c r="M24" s="119" t="str">
        <f>IF(ISERROR(INT(((-L24+'Race 12'!$B$6)/365.25))),"",INT(((-L24+'Race 12'!$B$6)/365.25)))</f>
        <v/>
      </c>
      <c r="N24" s="95"/>
      <c r="O24" s="93"/>
      <c r="P24" s="94" t="e">
        <f>(VLOOKUP(M24,'Ladies WAVA'!$A$6:$AG$102,$B$8,FALSE))/((3600*HOUR(N24))+(60*MINUTE(N24))+((1*SECOND(N24))))</f>
        <v>#N/A</v>
      </c>
      <c r="Q24" s="27"/>
      <c r="W24" s="14"/>
      <c r="Z24" s="14"/>
    </row>
    <row r="25" spans="1:26" ht="16" thickBot="1">
      <c r="A25" s="8">
        <v>15</v>
      </c>
      <c r="B25" s="26"/>
      <c r="C25" s="118" t="e">
        <f>IF(VLOOKUP('Race 12'!B25,'Reference Men'!$C$4:$E$196,3,FALSE)=0," ",VLOOKUP('Race 12'!B25,'Reference Men'!$C$4:$E$196,3,FALSE))</f>
        <v>#N/A</v>
      </c>
      <c r="D25" s="119" t="str">
        <f>IF(ISERROR(INT(((-C25+'Race 12'!$B$6)/365.25))),"",INT(((-C25+'Race 12'!$B$6)/365.25)))</f>
        <v/>
      </c>
      <c r="E25" s="95"/>
      <c r="F25" s="93"/>
      <c r="G25" s="94" t="e">
        <f>(VLOOKUP(D25,'Mens Wava'!$A$5:$AG$101,$B$8,FALSE))/((3600*HOUR(E25))+(60*MINUTE(E25))+((1*SECOND(E25))))</f>
        <v>#N/A</v>
      </c>
      <c r="H25" s="27"/>
      <c r="J25" s="8">
        <v>15</v>
      </c>
      <c r="K25" s="26"/>
      <c r="L25" s="118" t="e">
        <f>IF(VLOOKUP('Race 12'!K25,'Reference Ladies'!$C$3:$E$185,3,FALSE)=0," ",VLOOKUP('Race 12'!K25,'Reference Ladies'!$C$3:$E$185,3,FALSE))</f>
        <v>#N/A</v>
      </c>
      <c r="M25" s="119" t="str">
        <f>IF(ISERROR(INT(((-L25+'Race 12'!$B$6)/365.25))),"",INT(((-L25+'Race 12'!$B$6)/365.25)))</f>
        <v/>
      </c>
      <c r="N25" s="95"/>
      <c r="O25" s="93"/>
      <c r="P25" s="94" t="e">
        <f>(VLOOKUP(M25,'Ladies WAVA'!$A$6:$AG$102,$B$8,FALSE))/((3600*HOUR(N25))+(60*MINUTE(N25))+((1*SECOND(N25))))</f>
        <v>#N/A</v>
      </c>
      <c r="Q25" s="27"/>
      <c r="W25" s="14"/>
      <c r="Z25" s="14"/>
    </row>
    <row r="26" spans="1:26" ht="16" thickBot="1">
      <c r="A26" s="8">
        <v>16</v>
      </c>
      <c r="B26" s="26"/>
      <c r="C26" s="118" t="e">
        <f>IF(VLOOKUP('Race 12'!B26,'Reference Men'!$C$4:$E$196,3,FALSE)=0," ",VLOOKUP('Race 12'!B26,'Reference Men'!$C$4:$E$196,3,FALSE))</f>
        <v>#N/A</v>
      </c>
      <c r="D26" s="119" t="str">
        <f>IF(ISERROR(INT(((-C26+'Race 12'!$B$6)/365.25))),"",INT(((-C26+'Race 12'!$B$6)/365.25)))</f>
        <v/>
      </c>
      <c r="E26" s="95"/>
      <c r="F26" s="93"/>
      <c r="G26" s="94" t="e">
        <f>(VLOOKUP(D26,'Mens Wava'!$A$5:$AG$101,$B$8,FALSE))/((3600*HOUR(E26))+(60*MINUTE(E26))+((1*SECOND(E26))))</f>
        <v>#N/A</v>
      </c>
      <c r="H26" s="27"/>
      <c r="J26" s="8">
        <v>16</v>
      </c>
      <c r="K26" s="26"/>
      <c r="L26" s="118" t="e">
        <f>IF(VLOOKUP('Race 12'!K26,'Reference Ladies'!$C$3:$E$185,3,FALSE)=0," ",VLOOKUP('Race 12'!K26,'Reference Ladies'!$C$3:$E$185,3,FALSE))</f>
        <v>#N/A</v>
      </c>
      <c r="M26" s="119" t="str">
        <f>IF(ISERROR(INT(((-L26+'Race 12'!$B$6)/365.25))),"",INT(((-L26+'Race 12'!$B$6)/365.25)))</f>
        <v/>
      </c>
      <c r="N26" s="95"/>
      <c r="O26" s="93"/>
      <c r="P26" s="94" t="e">
        <f>(VLOOKUP(M26,'Ladies WAVA'!$A$6:$AG$102,$B$8,FALSE))/((3600*HOUR(N26))+(60*MINUTE(N26))+((1*SECOND(N26))))</f>
        <v>#N/A</v>
      </c>
      <c r="Q26" s="27"/>
      <c r="W26" s="14"/>
      <c r="Z26" s="14"/>
    </row>
    <row r="27" spans="1:26" ht="16" thickBot="1">
      <c r="A27" s="8">
        <v>17</v>
      </c>
      <c r="B27" s="26"/>
      <c r="C27" s="118" t="e">
        <f>IF(VLOOKUP('Race 12'!B27,'Reference Men'!$C$4:$E$196,3,FALSE)=0," ",VLOOKUP('Race 12'!B27,'Reference Men'!$C$4:$E$196,3,FALSE))</f>
        <v>#N/A</v>
      </c>
      <c r="D27" s="119" t="str">
        <f>IF(ISERROR(INT(((-C27+'Race 12'!$B$6)/365.25))),"",INT(((-C27+'Race 12'!$B$6)/365.25)))</f>
        <v/>
      </c>
      <c r="E27" s="95"/>
      <c r="F27" s="93"/>
      <c r="G27" s="94" t="e">
        <f>(VLOOKUP(D27,'Mens Wava'!$A$5:$AG$101,$B$8,FALSE))/((3600*HOUR(E27))+(60*MINUTE(E27))+((1*SECOND(E27))))</f>
        <v>#N/A</v>
      </c>
      <c r="H27" s="27"/>
      <c r="J27" s="8">
        <v>17</v>
      </c>
      <c r="K27" s="26"/>
      <c r="L27" s="118" t="e">
        <f>IF(VLOOKUP('Race 12'!K27,'Reference Ladies'!$C$3:$E$185,3,FALSE)=0," ",VLOOKUP('Race 12'!K27,'Reference Ladies'!$C$3:$E$185,3,FALSE))</f>
        <v>#N/A</v>
      </c>
      <c r="M27" s="119" t="str">
        <f>IF(ISERROR(INT(((-L27+'Race 12'!$B$6)/365.25))),"",INT(((-L27+'Race 12'!$B$6)/365.25)))</f>
        <v/>
      </c>
      <c r="N27" s="95"/>
      <c r="O27" s="93"/>
      <c r="P27" s="94" t="e">
        <f>(VLOOKUP(M27,'Ladies WAVA'!$A$6:$AG$102,$B$8,FALSE))/((3600*HOUR(N27))+(60*MINUTE(N27))+((1*SECOND(N27))))</f>
        <v>#N/A</v>
      </c>
      <c r="Q27" s="27"/>
      <c r="W27" s="14"/>
      <c r="Z27" s="14"/>
    </row>
    <row r="28" spans="1:26" ht="16" thickBot="1">
      <c r="A28" s="8">
        <v>18</v>
      </c>
      <c r="B28" s="26"/>
      <c r="C28" s="118" t="e">
        <f>IF(VLOOKUP('Race 12'!B28,'Reference Men'!$C$4:$E$196,3,FALSE)=0," ",VLOOKUP('Race 12'!B28,'Reference Men'!$C$4:$E$196,3,FALSE))</f>
        <v>#N/A</v>
      </c>
      <c r="D28" s="119" t="str">
        <f>IF(ISERROR(INT(((-C28+'Race 12'!$B$6)/365.25))),"",INT(((-C28+'Race 12'!$B$6)/365.25)))</f>
        <v/>
      </c>
      <c r="E28" s="95"/>
      <c r="F28" s="93"/>
      <c r="G28" s="94" t="e">
        <f>(VLOOKUP(D28,'Mens Wava'!$A$5:$AG$101,$B$8,FALSE))/((3600*HOUR(E28))+(60*MINUTE(E28))+((1*SECOND(E28))))</f>
        <v>#N/A</v>
      </c>
      <c r="H28" s="27"/>
      <c r="J28" s="8">
        <v>18</v>
      </c>
      <c r="K28" s="26"/>
      <c r="L28" s="118" t="e">
        <f>IF(VLOOKUP('Race 12'!K28,'Reference Ladies'!$C$3:$E$185,3,FALSE)=0," ",VLOOKUP('Race 12'!K28,'Reference Ladies'!$C$3:$E$185,3,FALSE))</f>
        <v>#N/A</v>
      </c>
      <c r="M28" s="119" t="str">
        <f>IF(ISERROR(INT(((-L28+'Race 12'!$B$6)/365.25))),"",INT(((-L28+'Race 12'!$B$6)/365.25)))</f>
        <v/>
      </c>
      <c r="N28" s="95"/>
      <c r="O28" s="93"/>
      <c r="P28" s="94" t="e">
        <f>(VLOOKUP(M28,'Ladies WAVA'!$A$6:$AG$102,$B$8,FALSE))/((3600*HOUR(N28))+(60*MINUTE(N28))+((1*SECOND(N28))))</f>
        <v>#N/A</v>
      </c>
      <c r="Q28" s="27"/>
      <c r="W28" s="14"/>
      <c r="Z28" s="14"/>
    </row>
    <row r="29" spans="1:26" ht="16" thickBot="1">
      <c r="A29" s="8">
        <v>19</v>
      </c>
      <c r="B29" s="26"/>
      <c r="C29" s="118" t="e">
        <f>IF(VLOOKUP('Race 12'!B29,'Reference Men'!$C$4:$E$196,3,FALSE)=0," ",VLOOKUP('Race 12'!B29,'Reference Men'!$C$4:$E$196,3,FALSE))</f>
        <v>#N/A</v>
      </c>
      <c r="D29" s="119" t="str">
        <f>IF(ISERROR(INT(((-C29+'Race 12'!$B$6)/365.25))),"",INT(((-C29+'Race 12'!$B$6)/365.25)))</f>
        <v/>
      </c>
      <c r="E29" s="95"/>
      <c r="F29" s="93"/>
      <c r="G29" s="94" t="e">
        <f>(VLOOKUP(D29,'Mens Wava'!$A$5:$AG$101,$B$8,FALSE))/((3600*HOUR(E29))+(60*MINUTE(E29))+((1*SECOND(E29))))</f>
        <v>#N/A</v>
      </c>
      <c r="H29" s="27"/>
      <c r="J29" s="8">
        <v>19</v>
      </c>
      <c r="K29" s="26"/>
      <c r="L29" s="118" t="e">
        <f>IF(VLOOKUP('Race 12'!K29,'Reference Ladies'!$C$3:$E$185,3,FALSE)=0," ",VLOOKUP('Race 12'!K29,'Reference Ladies'!$C$3:$E$185,3,FALSE))</f>
        <v>#N/A</v>
      </c>
      <c r="M29" s="119" t="str">
        <f>IF(ISERROR(INT(((-L29+'Race 12'!$B$6)/365.25))),"",INT(((-L29+'Race 12'!$B$6)/365.25)))</f>
        <v/>
      </c>
      <c r="N29" s="95"/>
      <c r="O29" s="93"/>
      <c r="P29" s="94" t="e">
        <f>(VLOOKUP(M29,'Ladies WAVA'!$A$6:$AG$102,$B$8,FALSE))/((3600*HOUR(N29))+(60*MINUTE(N29))+((1*SECOND(N29))))</f>
        <v>#N/A</v>
      </c>
      <c r="Q29" s="27"/>
      <c r="W29" s="14"/>
      <c r="Z29" s="14"/>
    </row>
    <row r="30" spans="1:26" ht="16" thickBot="1">
      <c r="A30" s="8">
        <v>20</v>
      </c>
      <c r="B30" s="26"/>
      <c r="C30" s="118" t="e">
        <f>IF(VLOOKUP('Race 12'!B30,'Reference Men'!$C$4:$E$196,3,FALSE)=0," ",VLOOKUP('Race 12'!B30,'Reference Men'!$C$4:$E$196,3,FALSE))</f>
        <v>#N/A</v>
      </c>
      <c r="D30" s="119" t="str">
        <f>IF(ISERROR(INT(((-C30+'Race 12'!$B$6)/365.25))),"",INT(((-C30+'Race 12'!$B$6)/365.25)))</f>
        <v/>
      </c>
      <c r="E30" s="95"/>
      <c r="F30" s="93"/>
      <c r="G30" s="94" t="e">
        <f>(VLOOKUP(D30,'Mens Wava'!$A$5:$AG$101,$B$8,FALSE))/((3600*HOUR(E30))+(60*MINUTE(E30))+((1*SECOND(E30))))</f>
        <v>#N/A</v>
      </c>
      <c r="H30" s="27"/>
      <c r="J30" s="8">
        <v>20</v>
      </c>
      <c r="K30" s="26"/>
      <c r="L30" s="118" t="e">
        <f>IF(VLOOKUP('Race 12'!K30,'Reference Ladies'!$C$3:$E$185,3,FALSE)=0," ",VLOOKUP('Race 12'!K30,'Reference Ladies'!$C$3:$E$185,3,FALSE))</f>
        <v>#N/A</v>
      </c>
      <c r="M30" s="119" t="str">
        <f>IF(ISERROR(INT(((-L30+'Race 12'!$B$6)/365.25))),"",INT(((-L30+'Race 12'!$B$6)/365.25)))</f>
        <v/>
      </c>
      <c r="N30" s="95"/>
      <c r="O30" s="93"/>
      <c r="P30" s="94" t="e">
        <f>(VLOOKUP(M30,'Ladies WAVA'!$A$6:$AG$102,$B$8,FALSE))/((3600*HOUR(N30))+(60*MINUTE(N30))+((1*SECOND(N30))))</f>
        <v>#N/A</v>
      </c>
      <c r="Q30" s="27"/>
      <c r="W30" s="14"/>
      <c r="Z30" s="14"/>
    </row>
    <row r="31" spans="1:26" ht="16" thickBot="1">
      <c r="A31" s="8">
        <v>21</v>
      </c>
      <c r="B31" s="26"/>
      <c r="C31" s="118" t="e">
        <f>IF(VLOOKUP('Race 12'!B31,'Reference Men'!$C$4:$E$196,3,FALSE)=0," ",VLOOKUP('Race 12'!B31,'Reference Men'!$C$4:$E$196,3,FALSE))</f>
        <v>#N/A</v>
      </c>
      <c r="D31" s="119" t="str">
        <f>IF(ISERROR(INT(((-C31+'Race 12'!$B$6)/365.25))),"",INT(((-C31+'Race 12'!$B$6)/365.25)))</f>
        <v/>
      </c>
      <c r="E31" s="95"/>
      <c r="F31" s="93"/>
      <c r="G31" s="94" t="e">
        <f>(VLOOKUP(D31,'Mens Wava'!$A$5:$AG$101,$B$8,FALSE))/((3600*HOUR(E31))+(60*MINUTE(E31))+((1*SECOND(E31))))</f>
        <v>#N/A</v>
      </c>
      <c r="H31" s="27"/>
      <c r="J31" s="8">
        <v>21</v>
      </c>
      <c r="K31" s="26"/>
      <c r="L31" s="118" t="e">
        <f>IF(VLOOKUP('Race 12'!K31,'Reference Ladies'!$C$3:$E$185,3,FALSE)=0," ",VLOOKUP('Race 12'!K31,'Reference Ladies'!$C$3:$E$185,3,FALSE))</f>
        <v>#N/A</v>
      </c>
      <c r="M31" s="119" t="str">
        <f>IF(ISERROR(INT(((-L31+'Race 12'!$B$6)/365.25))),"",INT(((-L31+'Race 12'!$B$6)/365.25)))</f>
        <v/>
      </c>
      <c r="N31" s="95"/>
      <c r="O31" s="93"/>
      <c r="P31" s="94" t="e">
        <f>(VLOOKUP(M31,'Ladies WAVA'!$A$6:$AG$102,$B$8,FALSE))/((3600*HOUR(N31))+(60*MINUTE(N31))+((1*SECOND(N31))))</f>
        <v>#N/A</v>
      </c>
      <c r="Q31" s="27"/>
      <c r="W31" s="14"/>
      <c r="Z31" s="14"/>
    </row>
    <row r="32" spans="1:26" ht="16" thickBot="1">
      <c r="A32" s="8">
        <v>22</v>
      </c>
      <c r="B32" s="26"/>
      <c r="C32" s="118" t="e">
        <f>IF(VLOOKUP('Race 12'!B32,'Reference Men'!$C$4:$E$196,3,FALSE)=0," ",VLOOKUP('Race 12'!B32,'Reference Men'!$C$4:$E$196,3,FALSE))</f>
        <v>#N/A</v>
      </c>
      <c r="D32" s="119" t="str">
        <f>IF(ISERROR(INT(((-C32+'Race 12'!$B$6)/365.25))),"",INT(((-C32+'Race 12'!$B$6)/365.25)))</f>
        <v/>
      </c>
      <c r="E32" s="95"/>
      <c r="F32" s="93"/>
      <c r="G32" s="94" t="e">
        <f>(VLOOKUP(D32,'Mens Wava'!$A$5:$AG$101,$B$8,FALSE))/((3600*HOUR(E32))+(60*MINUTE(E32))+((1*SECOND(E32))))</f>
        <v>#N/A</v>
      </c>
      <c r="H32" s="27"/>
      <c r="J32" s="8">
        <v>22</v>
      </c>
      <c r="K32" s="26"/>
      <c r="L32" s="118" t="e">
        <f>IF(VLOOKUP('Race 12'!K32,'Reference Ladies'!$C$3:$E$185,3,FALSE)=0," ",VLOOKUP('Race 12'!K32,'Reference Ladies'!$C$3:$E$185,3,FALSE))</f>
        <v>#N/A</v>
      </c>
      <c r="M32" s="119" t="str">
        <f>IF(ISERROR(INT(((-L32+'Race 12'!$B$6)/365.25))),"",INT(((-L32+'Race 12'!$B$6)/365.25)))</f>
        <v/>
      </c>
      <c r="N32" s="95"/>
      <c r="O32" s="93"/>
      <c r="P32" s="94" t="e">
        <f>(VLOOKUP(M32,'Ladies WAVA'!$A$6:$AG$102,$B$8,FALSE))/((3600*HOUR(N32))+(60*MINUTE(N32))+((1*SECOND(N32))))</f>
        <v>#N/A</v>
      </c>
      <c r="Q32" s="27"/>
      <c r="W32" s="14"/>
      <c r="Z32" s="14"/>
    </row>
    <row r="33" spans="1:26" ht="16" thickBot="1">
      <c r="A33" s="8">
        <v>23</v>
      </c>
      <c r="B33" s="26"/>
      <c r="C33" s="118" t="e">
        <f>IF(VLOOKUP('Race 12'!B33,'Reference Men'!$C$4:$E$196,3,FALSE)=0," ",VLOOKUP('Race 12'!B33,'Reference Men'!$C$4:$E$196,3,FALSE))</f>
        <v>#N/A</v>
      </c>
      <c r="D33" s="119" t="str">
        <f>IF(ISERROR(INT(((-C33+'Race 12'!$B$6)/365.25))),"",INT(((-C33+'Race 12'!$B$6)/365.25)))</f>
        <v/>
      </c>
      <c r="E33" s="95"/>
      <c r="F33" s="93"/>
      <c r="G33" s="94" t="e">
        <f>(VLOOKUP(D33,'Mens Wava'!$A$5:$AG$101,$B$8,FALSE))/((3600*HOUR(E33))+(60*MINUTE(E33))+((1*SECOND(E33))))</f>
        <v>#N/A</v>
      </c>
      <c r="H33" s="27"/>
      <c r="J33" s="8">
        <v>23</v>
      </c>
      <c r="K33" s="26"/>
      <c r="L33" s="118" t="e">
        <f>IF(VLOOKUP('Race 12'!K33,'Reference Ladies'!$C$3:$E$185,3,FALSE)=0," ",VLOOKUP('Race 12'!K33,'Reference Ladies'!$C$3:$E$185,3,FALSE))</f>
        <v>#N/A</v>
      </c>
      <c r="M33" s="119" t="str">
        <f>IF(ISERROR(INT(((-L33+'Race 12'!$B$6)/365.25))),"",INT(((-L33+'Race 12'!$B$6)/365.25)))</f>
        <v/>
      </c>
      <c r="N33" s="95"/>
      <c r="O33" s="93"/>
      <c r="P33" s="94" t="e">
        <f>(VLOOKUP(M33,'Ladies WAVA'!$A$6:$AG$102,$B$8,FALSE))/((3600*HOUR(N33))+(60*MINUTE(N33))+((1*SECOND(N33))))</f>
        <v>#N/A</v>
      </c>
      <c r="Q33" s="27"/>
      <c r="W33" s="14"/>
      <c r="Z33" s="14"/>
    </row>
    <row r="34" spans="1:26" ht="16" thickBot="1">
      <c r="A34" s="8">
        <v>24</v>
      </c>
      <c r="B34" s="26"/>
      <c r="C34" s="118" t="e">
        <f>IF(VLOOKUP('Race 12'!B34,'Reference Men'!$C$4:$E$196,3,FALSE)=0," ",VLOOKUP('Race 12'!B34,'Reference Men'!$C$4:$E$196,3,FALSE))</f>
        <v>#N/A</v>
      </c>
      <c r="D34" s="119" t="str">
        <f>IF(ISERROR(INT(((-C34+'Race 12'!$B$6)/365.25))),"",INT(((-C34+'Race 12'!$B$6)/365.25)))</f>
        <v/>
      </c>
      <c r="E34" s="95"/>
      <c r="F34" s="93"/>
      <c r="G34" s="94" t="e">
        <f>(VLOOKUP(D34,'Mens Wava'!$A$5:$AG$101,$B$8,FALSE))/((3600*HOUR(E34))+(60*MINUTE(E34))+((1*SECOND(E34))))</f>
        <v>#N/A</v>
      </c>
      <c r="H34" s="27"/>
      <c r="J34" s="8">
        <v>24</v>
      </c>
      <c r="K34" s="26"/>
      <c r="L34" s="118" t="e">
        <f>IF(VLOOKUP('Race 12'!K34,'Reference Ladies'!$C$3:$E$185,3,FALSE)=0," ",VLOOKUP('Race 12'!K34,'Reference Ladies'!$C$3:$E$185,3,FALSE))</f>
        <v>#N/A</v>
      </c>
      <c r="M34" s="119" t="str">
        <f>IF(ISERROR(INT(((-L34+'Race 12'!$B$6)/365.25))),"",INT(((-L34+'Race 12'!$B$6)/365.25)))</f>
        <v/>
      </c>
      <c r="N34" s="95"/>
      <c r="O34" s="93"/>
      <c r="P34" s="94" t="e">
        <f>(VLOOKUP(M34,'Ladies WAVA'!$A$6:$AG$102,$B$8,FALSE))/((3600*HOUR(N34))+(60*MINUTE(N34))+((1*SECOND(N34))))</f>
        <v>#N/A</v>
      </c>
      <c r="Q34" s="27"/>
      <c r="W34" s="14"/>
      <c r="Z34" s="14"/>
    </row>
    <row r="35" spans="1:26" ht="16" thickBot="1">
      <c r="A35" s="8">
        <v>25</v>
      </c>
      <c r="B35" s="26"/>
      <c r="C35" s="118" t="e">
        <f>IF(VLOOKUP('Race 12'!B35,'Reference Men'!$C$4:$E$196,3,FALSE)=0," ",VLOOKUP('Race 12'!B35,'Reference Men'!$C$4:$E$196,3,FALSE))</f>
        <v>#N/A</v>
      </c>
      <c r="D35" s="119" t="str">
        <f>IF(ISERROR(INT(((-C35+'Race 12'!$B$6)/365.25))),"",INT(((-C35+'Race 12'!$B$6)/365.25)))</f>
        <v/>
      </c>
      <c r="E35" s="95"/>
      <c r="F35" s="93"/>
      <c r="G35" s="94" t="e">
        <f>(VLOOKUP(D35,'Mens Wava'!$A$5:$AG$101,$B$8,FALSE))/((3600*HOUR(E35))+(60*MINUTE(E35))+((1*SECOND(E35))))</f>
        <v>#N/A</v>
      </c>
      <c r="H35" s="27"/>
      <c r="J35" s="8">
        <v>25</v>
      </c>
      <c r="K35" s="26"/>
      <c r="L35" s="118" t="e">
        <f>IF(VLOOKUP('Race 12'!K35,'Reference Ladies'!$C$3:$E$185,3,FALSE)=0," ",VLOOKUP('Race 12'!K35,'Reference Ladies'!$C$3:$E$185,3,FALSE))</f>
        <v>#N/A</v>
      </c>
      <c r="M35" s="119" t="str">
        <f>IF(ISERROR(INT(((-L35+'Race 12'!$B$6)/365.25))),"",INT(((-L35+'Race 12'!$B$6)/365.25)))</f>
        <v/>
      </c>
      <c r="N35" s="95"/>
      <c r="O35" s="93"/>
      <c r="P35" s="94" t="e">
        <f>(VLOOKUP(M35,'Ladies WAVA'!$A$6:$AG$102,$B$8,FALSE))/((3600*HOUR(N35))+(60*MINUTE(N35))+((1*SECOND(N35))))</f>
        <v>#N/A</v>
      </c>
      <c r="Q35" s="27"/>
      <c r="W35" s="14"/>
      <c r="Z35" s="14"/>
    </row>
    <row r="36" spans="1:26" s="8" customFormat="1">
      <c r="F36" s="96">
        <f>SUM(F11:F35)</f>
        <v>0</v>
      </c>
      <c r="H36" s="96">
        <f>SUM(H11:H35)</f>
        <v>0</v>
      </c>
      <c r="O36" s="96">
        <f>SUM(O11:O35)</f>
        <v>0</v>
      </c>
      <c r="Q36" s="96">
        <f>SUM(Q11:Q35)</f>
        <v>0</v>
      </c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/>
      <c r="Z65" s="14"/>
    </row>
    <row r="66" spans="1:26">
      <c r="A66"/>
      <c r="W66" s="14"/>
      <c r="Z66" s="14"/>
    </row>
    <row r="67" spans="1:26">
      <c r="A67"/>
      <c r="W67" s="14"/>
      <c r="Z67" s="14"/>
    </row>
    <row r="68" spans="1:26">
      <c r="A68"/>
      <c r="W68" s="14"/>
      <c r="Z68" s="14"/>
    </row>
    <row r="69" spans="1:26">
      <c r="A69"/>
      <c r="W69" s="14">
        <f>+'Reference Men'!$C165</f>
        <v>0</v>
      </c>
      <c r="Z69" s="14"/>
    </row>
    <row r="70" spans="1:26">
      <c r="A70"/>
      <c r="W70" s="14" t="str">
        <f>+'Reference Men'!$C166</f>
        <v xml:space="preserve"> </v>
      </c>
      <c r="Z70" s="14"/>
    </row>
    <row r="71" spans="1:26">
      <c r="A71"/>
      <c r="W71" s="14" t="str">
        <f>+'Reference Men'!$C167</f>
        <v xml:space="preserve"> </v>
      </c>
      <c r="Z71" s="14"/>
    </row>
    <row r="72" spans="1:26">
      <c r="A72"/>
      <c r="W72" s="14" t="str">
        <f>+'Reference Men'!$C168</f>
        <v xml:space="preserve"> </v>
      </c>
      <c r="Z72" s="14"/>
    </row>
    <row r="73" spans="1:26">
      <c r="A73"/>
      <c r="W73" s="14" t="str">
        <f>+'Reference Men'!$C169</f>
        <v xml:space="preserve"> </v>
      </c>
      <c r="Z73" s="14"/>
    </row>
    <row r="74" spans="1:26">
      <c r="A74"/>
      <c r="W74" s="14" t="str">
        <f>+'Reference Men'!$C170</f>
        <v xml:space="preserve"> </v>
      </c>
      <c r="Z74" s="14"/>
    </row>
    <row r="75" spans="1:26">
      <c r="A75"/>
      <c r="W75" s="14" t="str">
        <f>+'Reference Men'!$C171</f>
        <v xml:space="preserve"> </v>
      </c>
      <c r="Z75" s="14"/>
    </row>
    <row r="76" spans="1:26">
      <c r="A76"/>
      <c r="W76" s="14" t="str">
        <f>+'Reference Men'!$C172</f>
        <v xml:space="preserve"> </v>
      </c>
      <c r="Z76" s="14"/>
    </row>
    <row r="77" spans="1:26">
      <c r="A77"/>
      <c r="W77" s="14" t="str">
        <f>+'Reference Men'!$C173</f>
        <v xml:space="preserve"> </v>
      </c>
      <c r="Z77" s="14"/>
    </row>
    <row r="78" spans="1:26">
      <c r="A78"/>
      <c r="W78" s="14" t="str">
        <f>+'Reference Men'!$C174</f>
        <v xml:space="preserve"> </v>
      </c>
      <c r="Z78" s="14"/>
    </row>
    <row r="79" spans="1:26">
      <c r="A79"/>
      <c r="W79" s="14" t="str">
        <f>+'Reference Men'!$C175</f>
        <v xml:space="preserve"> </v>
      </c>
      <c r="Z79" s="14"/>
    </row>
    <row r="80" spans="1:26">
      <c r="A80"/>
      <c r="W80" s="14" t="str">
        <f>+'Reference Men'!$C176</f>
        <v xml:space="preserve"> </v>
      </c>
      <c r="Z80" s="14"/>
    </row>
    <row r="81" spans="1:26">
      <c r="A81"/>
      <c r="W81" s="14" t="str">
        <f>+'Reference Men'!$C177</f>
        <v xml:space="preserve"> </v>
      </c>
      <c r="Z81" s="14"/>
    </row>
    <row r="82" spans="1:26">
      <c r="A82"/>
      <c r="W82" s="14" t="str">
        <f>+'Reference Men'!$C178</f>
        <v xml:space="preserve"> </v>
      </c>
      <c r="Z82" s="14"/>
    </row>
    <row r="83" spans="1:26">
      <c r="A83"/>
      <c r="W83" s="14" t="str">
        <f>+'Reference Men'!$C179</f>
        <v xml:space="preserve"> </v>
      </c>
      <c r="Z83" s="14"/>
    </row>
    <row r="84" spans="1:26">
      <c r="A84"/>
      <c r="W84" s="14" t="str">
        <f>+'Reference Men'!$C180</f>
        <v xml:space="preserve"> </v>
      </c>
      <c r="Z84" s="14"/>
    </row>
    <row r="85" spans="1:26">
      <c r="A85"/>
      <c r="W85" s="14" t="str">
        <f>+'Reference Men'!$C181</f>
        <v xml:space="preserve"> </v>
      </c>
      <c r="Z85" s="14"/>
    </row>
    <row r="86" spans="1:26">
      <c r="A86"/>
      <c r="W86" s="14" t="str">
        <f>+'Reference Men'!$C182</f>
        <v xml:space="preserve"> </v>
      </c>
      <c r="Z86" s="14"/>
    </row>
    <row r="87" spans="1:26">
      <c r="A87"/>
      <c r="W87" s="14" t="str">
        <f>+'Reference Men'!$C183</f>
        <v xml:space="preserve"> </v>
      </c>
      <c r="Z87" s="14"/>
    </row>
    <row r="88" spans="1:26">
      <c r="A88"/>
      <c r="W88" s="14" t="str">
        <f>+'Reference Men'!$C184</f>
        <v xml:space="preserve"> </v>
      </c>
      <c r="Z88" s="14"/>
    </row>
    <row r="89" spans="1:26">
      <c r="A89"/>
      <c r="W89" s="14" t="str">
        <f>+'Reference Men'!$C185</f>
        <v xml:space="preserve"> </v>
      </c>
      <c r="Z89" s="14"/>
    </row>
    <row r="90" spans="1:26">
      <c r="A90"/>
      <c r="W90" s="14" t="str">
        <f>+'Reference Men'!$C186</f>
        <v xml:space="preserve"> </v>
      </c>
      <c r="Z90" s="14"/>
    </row>
    <row r="91" spans="1:26">
      <c r="A91"/>
      <c r="W91" s="14" t="str">
        <f>+'Reference Men'!$C187</f>
        <v xml:space="preserve"> </v>
      </c>
      <c r="Z91" s="14"/>
    </row>
    <row r="92" spans="1:26">
      <c r="A92"/>
      <c r="W92" s="14" t="str">
        <f>+'Reference Men'!$C188</f>
        <v xml:space="preserve"> </v>
      </c>
      <c r="Z92" s="14"/>
    </row>
    <row r="93" spans="1:26">
      <c r="A93"/>
      <c r="W93" s="14" t="str">
        <f>+'Reference Men'!$C189</f>
        <v xml:space="preserve"> </v>
      </c>
      <c r="Z93" s="14"/>
    </row>
    <row r="94" spans="1:26">
      <c r="A94"/>
      <c r="W94" s="14" t="str">
        <f>+'Reference Men'!$C190</f>
        <v xml:space="preserve"> </v>
      </c>
      <c r="Z94" s="14"/>
    </row>
    <row r="95" spans="1:26">
      <c r="A95"/>
      <c r="W95" s="14" t="str">
        <f>+'Reference Men'!$C191</f>
        <v xml:space="preserve"> </v>
      </c>
      <c r="Z95" s="14"/>
    </row>
    <row r="96" spans="1:26">
      <c r="A96"/>
      <c r="W96" s="14" t="str">
        <f>+'Reference Men'!$C192</f>
        <v xml:space="preserve"> </v>
      </c>
      <c r="Z96" s="14"/>
    </row>
    <row r="97" spans="1:26">
      <c r="A97"/>
      <c r="W97" s="14" t="str">
        <f>+'Reference Men'!$C193</f>
        <v xml:space="preserve"> </v>
      </c>
      <c r="Z97" s="14"/>
    </row>
    <row r="98" spans="1:26">
      <c r="A98"/>
      <c r="W98" s="14" t="str">
        <f>+'Reference Men'!$C194</f>
        <v xml:space="preserve"> </v>
      </c>
      <c r="Z98" s="14"/>
    </row>
    <row r="99" spans="1:26">
      <c r="A99"/>
      <c r="W99" s="14" t="str">
        <f>+'Reference Men'!$C195</f>
        <v xml:space="preserve"> </v>
      </c>
      <c r="Z99" s="14"/>
    </row>
    <row r="100" spans="1:26">
      <c r="A100"/>
      <c r="W100" s="14" t="str">
        <f>+'Reference Men'!$C196</f>
        <v xml:space="preserve"> </v>
      </c>
      <c r="Z100" s="14"/>
    </row>
    <row r="101" spans="1:26">
      <c r="A101"/>
      <c r="W101" s="14" t="str">
        <f>+'Reference Men'!$C197</f>
        <v xml:space="preserve"> </v>
      </c>
      <c r="Z101" s="14"/>
    </row>
    <row r="102" spans="1:26">
      <c r="A102"/>
      <c r="W102" s="14" t="str">
        <f>+'Reference Men'!$C198</f>
        <v xml:space="preserve"> </v>
      </c>
      <c r="Z102" s="14"/>
    </row>
    <row r="103" spans="1:26">
      <c r="A103"/>
      <c r="W103" s="14" t="str">
        <f>+'Reference Men'!$C199</f>
        <v xml:space="preserve"> </v>
      </c>
      <c r="Z103" s="14"/>
    </row>
    <row r="104" spans="1:26">
      <c r="A104"/>
      <c r="W104" s="14" t="str">
        <f>+'Reference Men'!$C200</f>
        <v xml:space="preserve"> </v>
      </c>
      <c r="Z104" s="14"/>
    </row>
    <row r="105" spans="1:26">
      <c r="A105"/>
      <c r="W105" s="14" t="str">
        <f>+'Reference Men'!$C201</f>
        <v xml:space="preserve"> </v>
      </c>
      <c r="Z105" s="14"/>
    </row>
    <row r="106" spans="1:26">
      <c r="A106"/>
      <c r="W106" s="14" t="str">
        <f>+'Reference Men'!$C202</f>
        <v xml:space="preserve"> </v>
      </c>
      <c r="Z106" s="14"/>
    </row>
    <row r="107" spans="1:26">
      <c r="A107"/>
      <c r="W107" s="14" t="str">
        <f>+'Reference Men'!$C203</f>
        <v xml:space="preserve"> </v>
      </c>
      <c r="Z107" s="14"/>
    </row>
    <row r="108" spans="1:26">
      <c r="A108"/>
      <c r="W108" s="14" t="str">
        <f>+'Reference Men'!$C204</f>
        <v xml:space="preserve"> </v>
      </c>
      <c r="Z108" s="14"/>
    </row>
    <row r="109" spans="1:26">
      <c r="A109"/>
      <c r="W109" s="14" t="str">
        <f>+'Reference Men'!$C205</f>
        <v xml:space="preserve"> </v>
      </c>
      <c r="Z109" s="14"/>
    </row>
    <row r="110" spans="1:26">
      <c r="A110"/>
      <c r="W110" s="14" t="str">
        <f>+'Reference Men'!$C206</f>
        <v xml:space="preserve"> </v>
      </c>
      <c r="Z110" s="14"/>
    </row>
    <row r="111" spans="1:26">
      <c r="A111"/>
      <c r="W111" s="14" t="str">
        <f>+'Reference Men'!$C207</f>
        <v xml:space="preserve"> </v>
      </c>
      <c r="Z111" s="14"/>
    </row>
    <row r="112" spans="1:26">
      <c r="A112"/>
      <c r="W112" s="14" t="str">
        <f>+'Reference Men'!$C208</f>
        <v xml:space="preserve"> </v>
      </c>
      <c r="Z112" s="14" t="str">
        <f>+'Reference Men'!$C202</f>
        <v xml:space="preserve"> </v>
      </c>
    </row>
    <row r="113" spans="1:26">
      <c r="A113"/>
      <c r="W113" s="14" t="str">
        <f>+'Reference Men'!$C209</f>
        <v xml:space="preserve"> </v>
      </c>
      <c r="Z113" s="14" t="str">
        <f>+'Reference Men'!$C203</f>
        <v xml:space="preserve"> </v>
      </c>
    </row>
    <row r="114" spans="1:26">
      <c r="A114"/>
      <c r="W114" s="14" t="str">
        <f>+'Reference Men'!$C210</f>
        <v xml:space="preserve"> </v>
      </c>
      <c r="Z114" s="14" t="str">
        <f>+'Reference Men'!$C204</f>
        <v xml:space="preserve"> </v>
      </c>
    </row>
    <row r="115" spans="1:26">
      <c r="A115"/>
      <c r="W115" s="14" t="str">
        <f>+'Reference Men'!$C211</f>
        <v xml:space="preserve"> </v>
      </c>
      <c r="Z115" s="14" t="str">
        <f>+'Reference Men'!$C205</f>
        <v xml:space="preserve"> </v>
      </c>
    </row>
    <row r="116" spans="1:26">
      <c r="A116"/>
      <c r="W116" s="14" t="str">
        <f>+'Reference Men'!$C212</f>
        <v xml:space="preserve"> </v>
      </c>
      <c r="Z116" s="14" t="str">
        <f>+'Reference Men'!$C206</f>
        <v xml:space="preserve"> </v>
      </c>
    </row>
    <row r="117" spans="1:26">
      <c r="A117"/>
      <c r="W117" s="14" t="str">
        <f>+'Reference Men'!$C213</f>
        <v xml:space="preserve"> </v>
      </c>
      <c r="Z117" s="14" t="str">
        <f>+'Reference Men'!$C207</f>
        <v xml:space="preserve"> </v>
      </c>
    </row>
    <row r="118" spans="1:26">
      <c r="A118"/>
      <c r="W118" s="14" t="str">
        <f>+'Reference Men'!$C214</f>
        <v xml:space="preserve"> </v>
      </c>
      <c r="Z118" s="14" t="str">
        <f>+'Reference Men'!$C208</f>
        <v xml:space="preserve"> </v>
      </c>
    </row>
    <row r="119" spans="1:26">
      <c r="A119"/>
      <c r="W119" s="14" t="str">
        <f>+'Reference Men'!$C215</f>
        <v xml:space="preserve"> </v>
      </c>
      <c r="Z119" s="14" t="str">
        <f>+'Reference Men'!$C209</f>
        <v xml:space="preserve"> </v>
      </c>
    </row>
    <row r="120" spans="1:26">
      <c r="A120"/>
      <c r="W120" s="14" t="str">
        <f>+'Reference Men'!$C216</f>
        <v xml:space="preserve"> </v>
      </c>
      <c r="Z120" s="14" t="str">
        <f>+'Reference Men'!$C210</f>
        <v xml:space="preserve"> </v>
      </c>
    </row>
    <row r="121" spans="1:26">
      <c r="A121"/>
      <c r="W121" s="14" t="str">
        <f>+'Reference Men'!$C217</f>
        <v xml:space="preserve"> </v>
      </c>
      <c r="Z121" s="14" t="str">
        <f>+'Reference Men'!$C211</f>
        <v xml:space="preserve"> </v>
      </c>
    </row>
    <row r="122" spans="1:26">
      <c r="A122"/>
      <c r="W122" s="14" t="str">
        <f>+'Reference Men'!$C218</f>
        <v xml:space="preserve"> </v>
      </c>
      <c r="Z122" s="14" t="str">
        <f>+'Reference Men'!$C212</f>
        <v xml:space="preserve"> </v>
      </c>
    </row>
    <row r="123" spans="1:26">
      <c r="A123"/>
      <c r="W123" s="14" t="str">
        <f>+'Reference Men'!$C219</f>
        <v xml:space="preserve"> </v>
      </c>
      <c r="Z123" s="14" t="str">
        <f>+'Reference Men'!$C213</f>
        <v xml:space="preserve"> </v>
      </c>
    </row>
    <row r="124" spans="1:26">
      <c r="A124"/>
      <c r="W124" s="14" t="str">
        <f>+'Reference Men'!$C220</f>
        <v xml:space="preserve"> </v>
      </c>
      <c r="Z124" s="14" t="str">
        <f>+'Reference Men'!$C214</f>
        <v xml:space="preserve"> </v>
      </c>
    </row>
    <row r="125" spans="1:26">
      <c r="A125"/>
      <c r="W125" s="14" t="str">
        <f>+'Reference Men'!$C221</f>
        <v xml:space="preserve"> </v>
      </c>
      <c r="Z125" s="14" t="str">
        <f>+'Reference Men'!$C215</f>
        <v xml:space="preserve"> </v>
      </c>
    </row>
    <row r="126" spans="1:26">
      <c r="A126"/>
      <c r="W126" s="14" t="str">
        <f>+'Reference Men'!$C222</f>
        <v xml:space="preserve"> </v>
      </c>
      <c r="Z126" s="14" t="str">
        <f>+'Reference Men'!$C216</f>
        <v xml:space="preserve"> </v>
      </c>
    </row>
    <row r="127" spans="1:26">
      <c r="A127"/>
      <c r="W127" s="14" t="str">
        <f>+'Reference Men'!$C223</f>
        <v xml:space="preserve"> </v>
      </c>
      <c r="Z127" s="14" t="str">
        <f>+'Reference Men'!$C217</f>
        <v xml:space="preserve"> </v>
      </c>
    </row>
    <row r="128" spans="1:26">
      <c r="A128"/>
      <c r="W128" s="14" t="str">
        <f>+'Reference Men'!$C224</f>
        <v xml:space="preserve"> </v>
      </c>
      <c r="Z128" s="14" t="str">
        <f>+'Reference Men'!$C218</f>
        <v xml:space="preserve"> </v>
      </c>
    </row>
    <row r="129" spans="1:26">
      <c r="A129"/>
      <c r="W129" s="14" t="str">
        <f>+'Reference Men'!$C225</f>
        <v xml:space="preserve"> </v>
      </c>
      <c r="Z129" s="14" t="str">
        <f>+'Reference Men'!$C219</f>
        <v xml:space="preserve"> </v>
      </c>
    </row>
    <row r="130" spans="1:26">
      <c r="A130"/>
      <c r="W130" s="14" t="str">
        <f>+'Reference Men'!$C226</f>
        <v xml:space="preserve"> </v>
      </c>
      <c r="Z130" s="14" t="str">
        <f>+'Reference Men'!$C220</f>
        <v xml:space="preserve"> </v>
      </c>
    </row>
    <row r="131" spans="1:26">
      <c r="A131"/>
      <c r="W131" t="str">
        <f>+'Reference Men'!$C227</f>
        <v xml:space="preserve"> </v>
      </c>
      <c r="Z131" s="14" t="str">
        <f>+'Reference Men'!$C221</f>
        <v xml:space="preserve"> </v>
      </c>
    </row>
    <row r="132" spans="1:26">
      <c r="A132"/>
      <c r="W132" t="str">
        <f>+'Reference Men'!$C228</f>
        <v xml:space="preserve"> </v>
      </c>
      <c r="Z132" t="str">
        <f>+'Reference Men'!$C222</f>
        <v xml:space="preserve"> </v>
      </c>
    </row>
    <row r="133" spans="1:26">
      <c r="A133"/>
      <c r="W133" t="str">
        <f>+'Reference Men'!$C229</f>
        <v xml:space="preserve"> </v>
      </c>
      <c r="Z133" t="str">
        <f>+'Reference Men'!$C223</f>
        <v xml:space="preserve"> </v>
      </c>
    </row>
    <row r="134" spans="1:26">
      <c r="A134"/>
      <c r="W134" t="str">
        <f>+'Reference Men'!$C230</f>
        <v xml:space="preserve"> </v>
      </c>
      <c r="Z134" t="str">
        <f>+'Reference Men'!$C224</f>
        <v xml:space="preserve"> </v>
      </c>
    </row>
    <row r="135" spans="1:26">
      <c r="A135"/>
      <c r="W135" t="str">
        <f>+'Reference Men'!$C231</f>
        <v xml:space="preserve"> </v>
      </c>
      <c r="Z135" t="str">
        <f>+'Reference Men'!$C225</f>
        <v xml:space="preserve"> </v>
      </c>
    </row>
    <row r="136" spans="1:26">
      <c r="A136"/>
      <c r="W136" t="str">
        <f>+'Reference Men'!$C232</f>
        <v xml:space="preserve"> </v>
      </c>
      <c r="Z136" t="str">
        <f>+'Reference Men'!$C226</f>
        <v xml:space="preserve"> </v>
      </c>
    </row>
    <row r="137" spans="1:26">
      <c r="A137"/>
      <c r="W137" t="str">
        <f>+'Reference Men'!$C233</f>
        <v xml:space="preserve"> </v>
      </c>
      <c r="Z137" t="str">
        <f>+'Reference Men'!$C227</f>
        <v xml:space="preserve"> </v>
      </c>
    </row>
    <row r="138" spans="1:26">
      <c r="A138"/>
      <c r="W138" t="str">
        <f>+'Reference Men'!$C234</f>
        <v xml:space="preserve"> </v>
      </c>
      <c r="Z138" t="str">
        <f>+'Reference Men'!$C228</f>
        <v xml:space="preserve"> </v>
      </c>
    </row>
    <row r="139" spans="1:26">
      <c r="A139"/>
      <c r="W139" t="str">
        <f>+'Reference Men'!$C235</f>
        <v xml:space="preserve"> </v>
      </c>
      <c r="Z139" t="str">
        <f>+'Reference Men'!$C229</f>
        <v xml:space="preserve"> </v>
      </c>
    </row>
    <row r="140" spans="1:26">
      <c r="A140"/>
      <c r="W140" t="str">
        <f>+'Reference Men'!$C236</f>
        <v xml:space="preserve"> </v>
      </c>
      <c r="Z140" t="str">
        <f>+'Reference Men'!$C230</f>
        <v xml:space="preserve"> </v>
      </c>
    </row>
    <row r="141" spans="1:26">
      <c r="A141"/>
      <c r="W141" t="str">
        <f>+'Reference Men'!$C237</f>
        <v xml:space="preserve"> </v>
      </c>
      <c r="Z141" t="str">
        <f>+'Reference Men'!$C231</f>
        <v xml:space="preserve"> </v>
      </c>
    </row>
    <row r="142" spans="1:26">
      <c r="A142"/>
      <c r="W142" t="str">
        <f>+'Reference Men'!$C238</f>
        <v xml:space="preserve"> </v>
      </c>
      <c r="Z142" t="str">
        <f>+'Reference Men'!$C232</f>
        <v xml:space="preserve"> </v>
      </c>
    </row>
    <row r="143" spans="1:26">
      <c r="A143"/>
      <c r="W143" t="str">
        <f>+'Reference Men'!$C239</f>
        <v xml:space="preserve"> </v>
      </c>
      <c r="Z143" t="str">
        <f>+'Reference Men'!$C233</f>
        <v xml:space="preserve"> </v>
      </c>
    </row>
    <row r="144" spans="1:26">
      <c r="A144"/>
      <c r="W144" t="str">
        <f>+'Reference Men'!$C240</f>
        <v xml:space="preserve"> </v>
      </c>
      <c r="Z144" t="str">
        <f>+'Reference Men'!$C234</f>
        <v xml:space="preserve"> </v>
      </c>
    </row>
    <row r="145" spans="1:26">
      <c r="A145"/>
      <c r="W145" t="str">
        <f>+'Reference Men'!$C241</f>
        <v xml:space="preserve"> </v>
      </c>
      <c r="Z145" t="str">
        <f>+'Reference Men'!$C235</f>
        <v xml:space="preserve"> </v>
      </c>
    </row>
    <row r="146" spans="1:26">
      <c r="A146"/>
      <c r="W146" t="str">
        <f>+'Reference Men'!$C242</f>
        <v xml:space="preserve"> </v>
      </c>
      <c r="Z146" t="str">
        <f>+'Reference Men'!$C236</f>
        <v xml:space="preserve"> </v>
      </c>
    </row>
    <row r="147" spans="1:26">
      <c r="A147"/>
      <c r="Z147" t="str">
        <f>+'Reference Men'!$C237</f>
        <v xml:space="preserve"> </v>
      </c>
    </row>
    <row r="148" spans="1:26">
      <c r="A148"/>
    </row>
    <row r="149" spans="1:26">
      <c r="A149"/>
    </row>
    <row r="150" spans="1:26">
      <c r="A150"/>
    </row>
    <row r="151" spans="1:26">
      <c r="A151"/>
    </row>
    <row r="152" spans="1:26">
      <c r="A152"/>
    </row>
    <row r="153" spans="1:26">
      <c r="A153"/>
    </row>
    <row r="154" spans="1:26">
      <c r="A154"/>
    </row>
    <row r="155" spans="1:26">
      <c r="A155"/>
    </row>
    <row r="156" spans="1:26">
      <c r="A156"/>
    </row>
    <row r="157" spans="1:26">
      <c r="A157"/>
    </row>
    <row r="158" spans="1:26">
      <c r="A158"/>
    </row>
    <row r="159" spans="1:26">
      <c r="A159"/>
    </row>
    <row r="160" spans="1:26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G11:G36 P11:P36">
    <cfRule type="cellIs" dxfId="1" priority="5" stopIfTrue="1" operator="greaterThan">
      <formula>0.7</formula>
    </cfRule>
    <cfRule type="cellIs" dxfId="0" priority="6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/>
  <dimension ref="A1:F23"/>
  <sheetViews>
    <sheetView workbookViewId="0">
      <selection activeCell="A2" sqref="A2"/>
    </sheetView>
  </sheetViews>
  <sheetFormatPr baseColWidth="10" defaultColWidth="8.83203125" defaultRowHeight="14" x14ac:dyDescent="0"/>
  <cols>
    <col min="1" max="1" width="18.1640625" customWidth="1"/>
    <col min="2" max="2" width="19.5" style="66" bestFit="1" customWidth="1"/>
    <col min="3" max="3" width="43.83203125" style="67" customWidth="1"/>
    <col min="4" max="4" width="20.6640625" style="67" customWidth="1"/>
    <col min="5" max="5" width="44.1640625" style="70" customWidth="1"/>
    <col min="6" max="6" width="57.83203125" style="67" customWidth="1"/>
  </cols>
  <sheetData>
    <row r="1" spans="1:6" ht="24" customHeight="1">
      <c r="B1" s="254" t="s">
        <v>254</v>
      </c>
      <c r="C1" s="254"/>
      <c r="D1" s="254"/>
      <c r="E1" s="254"/>
      <c r="F1" s="254"/>
    </row>
    <row r="2" spans="1:6" ht="32.25" customHeight="1">
      <c r="B2" s="68" t="s">
        <v>251</v>
      </c>
      <c r="C2" s="69" t="s">
        <v>252</v>
      </c>
      <c r="D2" s="69" t="s">
        <v>289</v>
      </c>
      <c r="E2" s="70" t="s">
        <v>42</v>
      </c>
      <c r="F2" s="67" t="s">
        <v>253</v>
      </c>
    </row>
    <row r="3" spans="1:6" ht="40.5" customHeight="1">
      <c r="A3" s="66" t="s">
        <v>48</v>
      </c>
      <c r="B3" s="66">
        <v>42890</v>
      </c>
      <c r="C3" s="67" t="s">
        <v>571</v>
      </c>
      <c r="D3" s="67" t="s">
        <v>572</v>
      </c>
      <c r="E3" s="71" t="s">
        <v>573</v>
      </c>
      <c r="F3" s="80" t="s">
        <v>863</v>
      </c>
    </row>
    <row r="4" spans="1:6" ht="40.5" customHeight="1">
      <c r="A4" s="66" t="s">
        <v>175</v>
      </c>
      <c r="B4" s="66">
        <v>42925</v>
      </c>
      <c r="C4" s="67" t="s">
        <v>574</v>
      </c>
      <c r="D4" s="67" t="s">
        <v>575</v>
      </c>
      <c r="E4" s="71" t="s">
        <v>576</v>
      </c>
      <c r="F4" s="80" t="s">
        <v>864</v>
      </c>
    </row>
    <row r="5" spans="1:6" ht="40.5" customHeight="1">
      <c r="A5" s="66" t="s">
        <v>239</v>
      </c>
      <c r="B5" s="66">
        <v>42970</v>
      </c>
      <c r="C5" s="67" t="s">
        <v>871</v>
      </c>
      <c r="D5" s="67" t="s">
        <v>878</v>
      </c>
      <c r="E5" s="71" t="s">
        <v>882</v>
      </c>
      <c r="F5" s="80"/>
    </row>
    <row r="6" spans="1:6" ht="40.5" customHeight="1">
      <c r="A6" s="66" t="s">
        <v>249</v>
      </c>
      <c r="B6" s="66">
        <v>42995</v>
      </c>
      <c r="C6" s="67" t="s">
        <v>872</v>
      </c>
      <c r="D6" s="67" t="s">
        <v>879</v>
      </c>
      <c r="E6" s="227" t="s">
        <v>881</v>
      </c>
      <c r="F6" s="80" t="s">
        <v>865</v>
      </c>
    </row>
    <row r="7" spans="1:6" ht="40.5" customHeight="1">
      <c r="A7" s="66" t="s">
        <v>250</v>
      </c>
      <c r="B7" s="66">
        <v>43009</v>
      </c>
      <c r="C7" s="67" t="s">
        <v>873</v>
      </c>
      <c r="D7" s="67" t="s">
        <v>825</v>
      </c>
      <c r="E7" s="109" t="s">
        <v>576</v>
      </c>
      <c r="F7" s="117" t="s">
        <v>866</v>
      </c>
    </row>
    <row r="8" spans="1:6" ht="40.5" customHeight="1">
      <c r="A8" s="66" t="s">
        <v>259</v>
      </c>
      <c r="B8" s="66">
        <v>43022</v>
      </c>
      <c r="C8" s="67" t="s">
        <v>874</v>
      </c>
      <c r="E8" s="71" t="s">
        <v>883</v>
      </c>
      <c r="F8" s="80" t="s">
        <v>867</v>
      </c>
    </row>
    <row r="9" spans="1:6" ht="40.5" customHeight="1">
      <c r="A9" s="66" t="s">
        <v>260</v>
      </c>
      <c r="B9" s="131">
        <v>43051</v>
      </c>
      <c r="C9" s="67" t="s">
        <v>875</v>
      </c>
      <c r="D9" s="129" t="s">
        <v>575</v>
      </c>
      <c r="E9" s="71" t="s">
        <v>884</v>
      </c>
      <c r="F9" s="80" t="s">
        <v>868</v>
      </c>
    </row>
    <row r="10" spans="1:6" ht="40.5" customHeight="1">
      <c r="A10" s="66" t="s">
        <v>280</v>
      </c>
      <c r="B10" s="131">
        <v>43065</v>
      </c>
      <c r="C10" s="67" t="s">
        <v>876</v>
      </c>
      <c r="D10" s="67" t="s">
        <v>825</v>
      </c>
      <c r="E10" s="71" t="s">
        <v>883</v>
      </c>
      <c r="F10" s="80" t="s">
        <v>869</v>
      </c>
    </row>
    <row r="11" spans="1:6" ht="40.5" customHeight="1">
      <c r="A11" s="66" t="s">
        <v>281</v>
      </c>
      <c r="B11" s="131">
        <v>43079</v>
      </c>
      <c r="C11" s="67" t="s">
        <v>877</v>
      </c>
      <c r="D11" s="67" t="s">
        <v>880</v>
      </c>
      <c r="E11" s="71" t="s">
        <v>573</v>
      </c>
      <c r="F11" s="80" t="s">
        <v>870</v>
      </c>
    </row>
    <row r="12" spans="1:6" ht="40.5" customHeight="1">
      <c r="A12" s="66" t="s">
        <v>333</v>
      </c>
      <c r="B12" s="131" t="s">
        <v>883</v>
      </c>
      <c r="C12" s="67" t="s">
        <v>883</v>
      </c>
      <c r="D12" s="67" t="s">
        <v>883</v>
      </c>
      <c r="E12" s="71"/>
      <c r="F12" s="80"/>
    </row>
    <row r="13" spans="1:6" ht="40.5" customHeight="1">
      <c r="A13" s="66" t="s">
        <v>299</v>
      </c>
      <c r="B13" s="131" t="s">
        <v>883</v>
      </c>
      <c r="C13" s="67" t="s">
        <v>883</v>
      </c>
      <c r="D13" s="67" t="s">
        <v>883</v>
      </c>
      <c r="E13" s="71"/>
      <c r="F13" s="104"/>
    </row>
    <row r="14" spans="1:6" ht="40.5" customHeight="1">
      <c r="A14" s="66" t="s">
        <v>298</v>
      </c>
      <c r="B14" s="131" t="s">
        <v>883</v>
      </c>
      <c r="C14" s="67" t="s">
        <v>883</v>
      </c>
      <c r="D14" s="67" t="s">
        <v>883</v>
      </c>
      <c r="E14" s="71"/>
      <c r="F14" s="104"/>
    </row>
    <row r="15" spans="1:6">
      <c r="C15" s="66"/>
      <c r="D15" s="66"/>
      <c r="E15" s="66"/>
    </row>
    <row r="18" spans="3:4">
      <c r="C18" s="79"/>
      <c r="D18" s="79"/>
    </row>
    <row r="23" spans="3:4">
      <c r="C23" s="79"/>
      <c r="D23" s="79"/>
    </row>
  </sheetData>
  <sheetProtection password="9D4B" sheet="1" objects="1" scenarios="1"/>
  <mergeCells count="1">
    <mergeCell ref="B1:F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133"/>
  <sheetViews>
    <sheetView topLeftCell="A48" workbookViewId="0">
      <selection activeCell="B73" sqref="B73"/>
    </sheetView>
  </sheetViews>
  <sheetFormatPr baseColWidth="10" defaultColWidth="8.83203125" defaultRowHeight="12" x14ac:dyDescent="0"/>
  <cols>
    <col min="1" max="1" width="22.1640625" customWidth="1"/>
    <col min="2" max="2" width="15.5" customWidth="1"/>
    <col min="3" max="3" width="19.33203125" bestFit="1" customWidth="1"/>
    <col min="5" max="5" width="12.33203125" bestFit="1" customWidth="1"/>
  </cols>
  <sheetData>
    <row r="1" spans="1:5">
      <c r="A1" s="1" t="s">
        <v>67</v>
      </c>
      <c r="E1" s="11"/>
    </row>
    <row r="2" spans="1:5">
      <c r="A2" s="48" t="s">
        <v>54</v>
      </c>
      <c r="B2" s="48" t="s">
        <v>55</v>
      </c>
      <c r="C2" s="48" t="s">
        <v>547</v>
      </c>
      <c r="D2" s="48"/>
      <c r="E2" s="48" t="s">
        <v>56</v>
      </c>
    </row>
    <row r="3" spans="1:5">
      <c r="A3" s="33" t="s">
        <v>643</v>
      </c>
      <c r="B3" s="33" t="s">
        <v>644</v>
      </c>
      <c r="C3" s="33" t="s">
        <v>645</v>
      </c>
      <c r="D3" s="33"/>
      <c r="E3" s="113">
        <v>32341</v>
      </c>
    </row>
    <row r="4" spans="1:5">
      <c r="A4" s="124" t="s">
        <v>646</v>
      </c>
      <c r="B4" s="124" t="s">
        <v>647</v>
      </c>
      <c r="C4" s="33" t="s">
        <v>648</v>
      </c>
      <c r="D4" s="33"/>
      <c r="E4" s="113">
        <v>29754</v>
      </c>
    </row>
    <row r="5" spans="1:5">
      <c r="A5" s="124" t="s">
        <v>649</v>
      </c>
      <c r="B5" s="124" t="s">
        <v>650</v>
      </c>
      <c r="C5" s="33" t="s">
        <v>651</v>
      </c>
      <c r="D5" s="33"/>
      <c r="E5" s="113">
        <v>29380</v>
      </c>
    </row>
    <row r="6" spans="1:5">
      <c r="A6" s="132" t="s">
        <v>652</v>
      </c>
      <c r="B6" s="132" t="s">
        <v>323</v>
      </c>
      <c r="C6" s="55" t="s">
        <v>407</v>
      </c>
      <c r="D6" s="33"/>
      <c r="E6" s="113">
        <v>24606</v>
      </c>
    </row>
    <row r="7" spans="1:5">
      <c r="A7" s="33" t="s">
        <v>653</v>
      </c>
      <c r="B7" s="33" t="s">
        <v>228</v>
      </c>
      <c r="C7" s="33" t="s">
        <v>654</v>
      </c>
      <c r="D7" s="33"/>
      <c r="E7" s="113">
        <v>33726</v>
      </c>
    </row>
    <row r="8" spans="1:5">
      <c r="A8" s="124" t="s">
        <v>653</v>
      </c>
      <c r="B8" s="124" t="s">
        <v>27</v>
      </c>
      <c r="C8" s="33" t="s">
        <v>655</v>
      </c>
      <c r="D8" s="33"/>
      <c r="E8" s="113">
        <v>34188</v>
      </c>
    </row>
    <row r="9" spans="1:5">
      <c r="A9" s="124" t="s">
        <v>457</v>
      </c>
      <c r="B9" s="124" t="s">
        <v>458</v>
      </c>
      <c r="C9" s="33" t="s">
        <v>459</v>
      </c>
      <c r="D9" s="33"/>
      <c r="E9" s="113">
        <v>28984</v>
      </c>
    </row>
    <row r="10" spans="1:5">
      <c r="A10" s="33" t="s">
        <v>549</v>
      </c>
      <c r="B10" s="33" t="s">
        <v>29</v>
      </c>
      <c r="C10" s="33" t="s">
        <v>656</v>
      </c>
      <c r="D10" s="33"/>
      <c r="E10" s="113">
        <v>37442</v>
      </c>
    </row>
    <row r="11" spans="1:5">
      <c r="A11" s="33" t="s">
        <v>549</v>
      </c>
      <c r="B11" s="33" t="s">
        <v>550</v>
      </c>
      <c r="C11" s="33" t="s">
        <v>553</v>
      </c>
      <c r="D11" s="33"/>
      <c r="E11" s="113">
        <v>24542</v>
      </c>
    </row>
    <row r="12" spans="1:5">
      <c r="A12" s="33" t="s">
        <v>19</v>
      </c>
      <c r="B12" s="33" t="s">
        <v>24</v>
      </c>
      <c r="C12" s="33" t="s">
        <v>66</v>
      </c>
      <c r="D12" s="33"/>
      <c r="E12" s="113">
        <v>17754</v>
      </c>
    </row>
    <row r="13" spans="1:5">
      <c r="A13" s="33" t="s">
        <v>460</v>
      </c>
      <c r="B13" s="33" t="s">
        <v>461</v>
      </c>
      <c r="C13" s="33" t="s">
        <v>462</v>
      </c>
      <c r="D13" s="33"/>
      <c r="E13" s="113">
        <v>27746</v>
      </c>
    </row>
    <row r="14" spans="1:5">
      <c r="A14" s="33" t="s">
        <v>216</v>
      </c>
      <c r="B14" s="33" t="s">
        <v>215</v>
      </c>
      <c r="C14" s="33" t="s">
        <v>214</v>
      </c>
      <c r="D14" s="33"/>
      <c r="E14" s="113">
        <v>23769</v>
      </c>
    </row>
    <row r="15" spans="1:5">
      <c r="A15" s="124" t="s">
        <v>216</v>
      </c>
      <c r="B15" s="124" t="s">
        <v>657</v>
      </c>
      <c r="C15" s="33" t="s">
        <v>658</v>
      </c>
      <c r="D15" s="33"/>
      <c r="E15" s="113">
        <v>34925</v>
      </c>
    </row>
    <row r="16" spans="1:5">
      <c r="A16" s="33" t="s">
        <v>13</v>
      </c>
      <c r="B16" s="33" t="s">
        <v>225</v>
      </c>
      <c r="C16" s="33" t="s">
        <v>225</v>
      </c>
      <c r="D16" s="33"/>
      <c r="E16" s="113">
        <v>28614</v>
      </c>
    </row>
    <row r="17" spans="1:5">
      <c r="A17" s="33" t="s">
        <v>659</v>
      </c>
      <c r="B17" s="33" t="s">
        <v>660</v>
      </c>
      <c r="C17" s="33" t="s">
        <v>661</v>
      </c>
      <c r="D17" s="33"/>
      <c r="E17" s="113">
        <v>32149</v>
      </c>
    </row>
    <row r="18" spans="1:5">
      <c r="A18" s="33" t="s">
        <v>662</v>
      </c>
      <c r="B18" s="33" t="s">
        <v>663</v>
      </c>
      <c r="C18" s="33" t="s">
        <v>664</v>
      </c>
      <c r="D18" s="33"/>
      <c r="E18" s="113">
        <v>33284</v>
      </c>
    </row>
    <row r="19" spans="1:5">
      <c r="A19" s="124" t="s">
        <v>324</v>
      </c>
      <c r="B19" s="124" t="s">
        <v>228</v>
      </c>
      <c r="C19" s="33" t="s">
        <v>394</v>
      </c>
      <c r="D19" s="33"/>
      <c r="E19" s="113">
        <v>27411</v>
      </c>
    </row>
    <row r="20" spans="1:5">
      <c r="A20" s="33" t="s">
        <v>245</v>
      </c>
      <c r="B20" s="33" t="s">
        <v>244</v>
      </c>
      <c r="C20" s="33" t="s">
        <v>246</v>
      </c>
      <c r="D20" s="33"/>
      <c r="E20" s="113">
        <v>26537</v>
      </c>
    </row>
    <row r="21" spans="1:5">
      <c r="A21" s="33" t="s">
        <v>10</v>
      </c>
      <c r="B21" s="33" t="s">
        <v>28</v>
      </c>
      <c r="C21" s="33" t="s">
        <v>190</v>
      </c>
      <c r="D21" s="33"/>
      <c r="E21" s="113">
        <v>28905</v>
      </c>
    </row>
    <row r="22" spans="1:5">
      <c r="A22" s="33" t="s">
        <v>464</v>
      </c>
      <c r="B22" s="33" t="s">
        <v>465</v>
      </c>
      <c r="C22" s="33" t="s">
        <v>466</v>
      </c>
      <c r="D22" s="33"/>
      <c r="E22" s="113">
        <v>28018</v>
      </c>
    </row>
    <row r="23" spans="1:5">
      <c r="A23" s="33" t="s">
        <v>665</v>
      </c>
      <c r="B23" s="33" t="s">
        <v>666</v>
      </c>
      <c r="C23" s="33" t="s">
        <v>667</v>
      </c>
      <c r="D23" s="33"/>
      <c r="E23" s="113">
        <v>24879</v>
      </c>
    </row>
    <row r="24" spans="1:5">
      <c r="A24" s="33" t="s">
        <v>586</v>
      </c>
      <c r="B24" s="33" t="s">
        <v>668</v>
      </c>
      <c r="C24" s="33" t="s">
        <v>669</v>
      </c>
      <c r="D24" s="33"/>
      <c r="E24" s="113">
        <v>31718</v>
      </c>
    </row>
    <row r="25" spans="1:5">
      <c r="A25" s="33" t="s">
        <v>467</v>
      </c>
      <c r="B25" s="33" t="s">
        <v>670</v>
      </c>
      <c r="C25" s="33" t="s">
        <v>671</v>
      </c>
      <c r="D25" s="33"/>
      <c r="E25" s="113">
        <v>29589</v>
      </c>
    </row>
    <row r="26" spans="1:5">
      <c r="A26" s="33" t="s">
        <v>468</v>
      </c>
      <c r="B26" s="33" t="s">
        <v>227</v>
      </c>
      <c r="C26" s="33" t="s">
        <v>469</v>
      </c>
      <c r="D26" s="33"/>
      <c r="E26" s="113">
        <v>27542</v>
      </c>
    </row>
    <row r="27" spans="1:5">
      <c r="A27" s="33" t="s">
        <v>672</v>
      </c>
      <c r="B27" s="33" t="s">
        <v>673</v>
      </c>
      <c r="C27" s="33" t="s">
        <v>674</v>
      </c>
      <c r="D27" s="33"/>
      <c r="E27" s="113">
        <v>32050</v>
      </c>
    </row>
    <row r="28" spans="1:5">
      <c r="A28" s="33" t="s">
        <v>675</v>
      </c>
      <c r="B28" s="33" t="s">
        <v>676</v>
      </c>
      <c r="C28" s="33" t="s">
        <v>677</v>
      </c>
      <c r="D28" s="33"/>
      <c r="E28" s="113">
        <v>32342</v>
      </c>
    </row>
    <row r="29" spans="1:5">
      <c r="A29" s="132" t="s">
        <v>678</v>
      </c>
      <c r="B29" s="33" t="s">
        <v>679</v>
      </c>
      <c r="C29" s="33" t="s">
        <v>680</v>
      </c>
      <c r="D29" s="33"/>
      <c r="E29" s="113">
        <v>32123</v>
      </c>
    </row>
    <row r="30" spans="1:5">
      <c r="A30" s="33" t="s">
        <v>681</v>
      </c>
      <c r="B30" s="33" t="s">
        <v>449</v>
      </c>
      <c r="C30" s="33" t="s">
        <v>682</v>
      </c>
      <c r="D30" s="33"/>
      <c r="E30" s="113">
        <v>30885</v>
      </c>
    </row>
    <row r="31" spans="1:5">
      <c r="A31" s="33" t="s">
        <v>683</v>
      </c>
      <c r="B31" s="33" t="s">
        <v>169</v>
      </c>
      <c r="C31" s="33" t="s">
        <v>438</v>
      </c>
      <c r="D31" s="33"/>
      <c r="E31" s="113">
        <v>28619</v>
      </c>
    </row>
    <row r="32" spans="1:5">
      <c r="A32" s="33" t="s">
        <v>243</v>
      </c>
      <c r="B32" s="33" t="s">
        <v>169</v>
      </c>
      <c r="C32" s="33" t="s">
        <v>242</v>
      </c>
      <c r="D32" s="33"/>
      <c r="E32" s="113">
        <v>23084</v>
      </c>
    </row>
    <row r="33" spans="1:5">
      <c r="A33" s="33" t="s">
        <v>684</v>
      </c>
      <c r="B33" s="33" t="s">
        <v>685</v>
      </c>
      <c r="C33" s="33" t="s">
        <v>686</v>
      </c>
      <c r="D33" s="33"/>
      <c r="E33" s="113">
        <v>26662</v>
      </c>
    </row>
    <row r="34" spans="1:5">
      <c r="A34" s="33" t="s">
        <v>687</v>
      </c>
      <c r="B34" s="33" t="s">
        <v>688</v>
      </c>
      <c r="C34" s="33" t="s">
        <v>689</v>
      </c>
      <c r="D34" s="33"/>
      <c r="E34" s="113">
        <v>25639</v>
      </c>
    </row>
    <row r="35" spans="1:5">
      <c r="A35" s="33" t="s">
        <v>412</v>
      </c>
      <c r="B35" s="33" t="s">
        <v>303</v>
      </c>
      <c r="C35" s="33" t="s">
        <v>413</v>
      </c>
      <c r="D35" s="33"/>
      <c r="E35" s="113">
        <v>22856</v>
      </c>
    </row>
    <row r="36" spans="1:5">
      <c r="A36" s="134" t="s">
        <v>414</v>
      </c>
      <c r="B36" s="134" t="s">
        <v>415</v>
      </c>
      <c r="C36" s="33" t="s">
        <v>416</v>
      </c>
      <c r="D36" s="33"/>
      <c r="E36" s="113">
        <v>31374</v>
      </c>
    </row>
    <row r="37" spans="1:5">
      <c r="A37" s="33" t="s">
        <v>690</v>
      </c>
      <c r="B37" s="33" t="s">
        <v>691</v>
      </c>
      <c r="C37" s="33" t="s">
        <v>692</v>
      </c>
      <c r="D37" s="33"/>
      <c r="E37" s="113">
        <v>23144</v>
      </c>
    </row>
    <row r="38" spans="1:5">
      <c r="A38" s="33" t="s">
        <v>308</v>
      </c>
      <c r="B38" s="33" t="s">
        <v>173</v>
      </c>
      <c r="C38" s="33" t="s">
        <v>305</v>
      </c>
      <c r="D38" s="33"/>
      <c r="E38" s="113">
        <v>30715</v>
      </c>
    </row>
    <row r="39" spans="1:5">
      <c r="A39" s="33" t="s">
        <v>368</v>
      </c>
      <c r="B39" s="33" t="s">
        <v>417</v>
      </c>
      <c r="C39" s="33" t="s">
        <v>418</v>
      </c>
      <c r="D39" s="33"/>
      <c r="E39" s="113">
        <v>29522</v>
      </c>
    </row>
    <row r="40" spans="1:5">
      <c r="A40" s="33" t="s">
        <v>222</v>
      </c>
      <c r="B40" s="33" t="s">
        <v>202</v>
      </c>
      <c r="C40" s="33" t="s">
        <v>319</v>
      </c>
      <c r="D40" s="33"/>
      <c r="E40" s="113">
        <v>25509</v>
      </c>
    </row>
    <row r="41" spans="1:5">
      <c r="A41" s="33" t="s">
        <v>419</v>
      </c>
      <c r="B41" s="33" t="s">
        <v>420</v>
      </c>
      <c r="C41" s="33" t="s">
        <v>421</v>
      </c>
      <c r="D41" s="33"/>
      <c r="E41" s="113">
        <v>24645</v>
      </c>
    </row>
    <row r="42" spans="1:5">
      <c r="A42" s="33" t="s">
        <v>693</v>
      </c>
      <c r="B42" s="33" t="s">
        <v>322</v>
      </c>
      <c r="C42" s="33" t="s">
        <v>694</v>
      </c>
      <c r="D42" s="33"/>
      <c r="E42" s="113">
        <v>24834</v>
      </c>
    </row>
    <row r="43" spans="1:5">
      <c r="A43" s="33" t="s">
        <v>695</v>
      </c>
      <c r="B43" s="33" t="s">
        <v>696</v>
      </c>
      <c r="C43" s="33" t="s">
        <v>697</v>
      </c>
      <c r="D43" s="33"/>
      <c r="E43" s="113">
        <v>32952</v>
      </c>
    </row>
    <row r="44" spans="1:5">
      <c r="A44" s="33" t="s">
        <v>600</v>
      </c>
      <c r="B44" s="33" t="s">
        <v>420</v>
      </c>
      <c r="C44" s="33" t="s">
        <v>698</v>
      </c>
      <c r="D44" s="33"/>
      <c r="E44" s="113">
        <v>25019</v>
      </c>
    </row>
    <row r="45" spans="1:5">
      <c r="A45" s="53" t="s">
        <v>699</v>
      </c>
      <c r="B45" s="53" t="s">
        <v>700</v>
      </c>
      <c r="C45" s="33" t="s">
        <v>701</v>
      </c>
      <c r="D45" s="33"/>
      <c r="E45" s="113">
        <v>23319</v>
      </c>
    </row>
    <row r="46" spans="1:5">
      <c r="A46" s="53" t="s">
        <v>371</v>
      </c>
      <c r="B46" s="53" t="s">
        <v>372</v>
      </c>
      <c r="C46" s="33" t="s">
        <v>397</v>
      </c>
      <c r="D46" s="33"/>
      <c r="E46" s="113">
        <v>25267</v>
      </c>
    </row>
    <row r="47" spans="1:5">
      <c r="A47" s="132" t="s">
        <v>422</v>
      </c>
      <c r="B47" s="132" t="s">
        <v>423</v>
      </c>
      <c r="C47" s="33" t="s">
        <v>424</v>
      </c>
      <c r="D47" s="33"/>
      <c r="E47" s="113">
        <v>23873</v>
      </c>
    </row>
    <row r="48" spans="1:5">
      <c r="A48" s="120" t="s">
        <v>170</v>
      </c>
      <c r="B48" s="139" t="s">
        <v>202</v>
      </c>
      <c r="C48" s="33" t="s">
        <v>425</v>
      </c>
      <c r="D48" s="33"/>
      <c r="E48" s="163">
        <v>23540</v>
      </c>
    </row>
    <row r="49" spans="1:5">
      <c r="A49" s="53" t="s">
        <v>702</v>
      </c>
      <c r="B49" s="53" t="s">
        <v>703</v>
      </c>
      <c r="C49" s="33" t="s">
        <v>704</v>
      </c>
      <c r="D49" s="33"/>
      <c r="E49" s="113">
        <v>24600</v>
      </c>
    </row>
    <row r="50" spans="1:5">
      <c r="A50" s="33" t="s">
        <v>705</v>
      </c>
      <c r="B50" s="33" t="s">
        <v>706</v>
      </c>
      <c r="C50" s="33" t="s">
        <v>707</v>
      </c>
      <c r="D50" s="33"/>
      <c r="E50" s="113">
        <v>24432</v>
      </c>
    </row>
    <row r="51" spans="1:5">
      <c r="A51" s="33" t="s">
        <v>287</v>
      </c>
      <c r="B51" s="33" t="s">
        <v>286</v>
      </c>
      <c r="C51" s="33" t="s">
        <v>283</v>
      </c>
      <c r="D51" s="33"/>
      <c r="E51" s="113">
        <v>27144</v>
      </c>
    </row>
    <row r="52" spans="1:5">
      <c r="A52" s="33" t="s">
        <v>20</v>
      </c>
      <c r="B52" s="33" t="s">
        <v>708</v>
      </c>
      <c r="C52" s="33" t="s">
        <v>709</v>
      </c>
      <c r="D52" s="33"/>
      <c r="E52" s="113">
        <v>35490</v>
      </c>
    </row>
    <row r="53" spans="1:5">
      <c r="A53" s="33" t="s">
        <v>20</v>
      </c>
      <c r="B53" s="33" t="s">
        <v>25</v>
      </c>
      <c r="C53" s="33" t="s">
        <v>426</v>
      </c>
      <c r="D53" s="33"/>
      <c r="E53" s="113">
        <v>21786</v>
      </c>
    </row>
    <row r="54" spans="1:5">
      <c r="A54" s="33" t="s">
        <v>710</v>
      </c>
      <c r="B54" s="33" t="s">
        <v>711</v>
      </c>
      <c r="C54" s="33" t="s">
        <v>712</v>
      </c>
      <c r="D54" s="33"/>
      <c r="E54" s="113">
        <v>25829</v>
      </c>
    </row>
    <row r="55" spans="1:5">
      <c r="A55" s="33" t="s">
        <v>427</v>
      </c>
      <c r="B55" s="33" t="s">
        <v>192</v>
      </c>
      <c r="C55" s="33" t="s">
        <v>428</v>
      </c>
      <c r="D55" s="33"/>
      <c r="E55" s="113">
        <v>32045</v>
      </c>
    </row>
    <row r="56" spans="1:5">
      <c r="A56" s="33" t="s">
        <v>429</v>
      </c>
      <c r="B56" s="33" t="s">
        <v>430</v>
      </c>
      <c r="C56" s="33" t="s">
        <v>431</v>
      </c>
      <c r="D56" s="33"/>
      <c r="E56" s="113">
        <v>23855</v>
      </c>
    </row>
    <row r="57" spans="1:5">
      <c r="A57" s="33" t="s">
        <v>475</v>
      </c>
      <c r="B57" s="33" t="s">
        <v>660</v>
      </c>
      <c r="C57" s="33" t="s">
        <v>713</v>
      </c>
      <c r="D57" s="33"/>
      <c r="E57" s="113">
        <v>27879</v>
      </c>
    </row>
    <row r="58" spans="1:5">
      <c r="A58" s="33" t="s">
        <v>432</v>
      </c>
      <c r="B58" s="33" t="s">
        <v>433</v>
      </c>
      <c r="C58" s="33" t="s">
        <v>434</v>
      </c>
      <c r="D58" s="33"/>
      <c r="E58" s="113">
        <v>28934</v>
      </c>
    </row>
    <row r="59" spans="1:5">
      <c r="A59" s="33" t="s">
        <v>714</v>
      </c>
      <c r="B59" s="33" t="s">
        <v>715</v>
      </c>
      <c r="C59" s="33" t="s">
        <v>716</v>
      </c>
      <c r="D59" s="33"/>
      <c r="E59" s="112">
        <v>29118</v>
      </c>
    </row>
    <row r="60" spans="1:5">
      <c r="A60" s="33" t="s">
        <v>302</v>
      </c>
      <c r="B60" s="33" t="s">
        <v>303</v>
      </c>
      <c r="C60" s="33" t="s">
        <v>146</v>
      </c>
      <c r="D60" s="33"/>
      <c r="E60" s="112">
        <v>16793</v>
      </c>
    </row>
    <row r="61" spans="1:5">
      <c r="A61" s="33" t="s">
        <v>717</v>
      </c>
      <c r="B61" s="33" t="s">
        <v>718</v>
      </c>
      <c r="C61" s="33" t="s">
        <v>719</v>
      </c>
      <c r="D61" s="33"/>
      <c r="E61" s="113">
        <v>27452</v>
      </c>
    </row>
    <row r="62" spans="1:5">
      <c r="A62" s="33" t="s">
        <v>435</v>
      </c>
      <c r="B62" s="33" t="s">
        <v>185</v>
      </c>
      <c r="C62" s="33" t="s">
        <v>436</v>
      </c>
      <c r="D62" s="33"/>
      <c r="E62" s="112">
        <v>24156</v>
      </c>
    </row>
    <row r="63" spans="1:5">
      <c r="A63" s="33" t="s">
        <v>720</v>
      </c>
      <c r="B63" s="33" t="s">
        <v>670</v>
      </c>
      <c r="C63" s="33" t="s">
        <v>721</v>
      </c>
      <c r="D63" s="33"/>
      <c r="E63" s="113">
        <v>27323</v>
      </c>
    </row>
    <row r="64" spans="1:5">
      <c r="A64" s="33" t="s">
        <v>606</v>
      </c>
      <c r="B64" s="33" t="s">
        <v>184</v>
      </c>
      <c r="C64" s="33" t="s">
        <v>722</v>
      </c>
      <c r="D64" s="33"/>
      <c r="E64" s="113">
        <v>25582</v>
      </c>
    </row>
    <row r="65" spans="1:5">
      <c r="A65" s="33" t="s">
        <v>350</v>
      </c>
      <c r="B65" s="33" t="s">
        <v>184</v>
      </c>
      <c r="C65" s="33" t="s">
        <v>347</v>
      </c>
      <c r="D65" s="33"/>
      <c r="E65" s="113">
        <v>32397</v>
      </c>
    </row>
    <row r="66" spans="1:5">
      <c r="A66" s="33" t="s">
        <v>723</v>
      </c>
      <c r="B66" s="33" t="s">
        <v>724</v>
      </c>
      <c r="C66" s="33" t="s">
        <v>725</v>
      </c>
      <c r="D66" s="33"/>
      <c r="E66" s="113">
        <v>21908</v>
      </c>
    </row>
    <row r="67" spans="1:5">
      <c r="A67" s="33" t="s">
        <v>374</v>
      </c>
      <c r="B67" s="33" t="s">
        <v>375</v>
      </c>
      <c r="C67" s="33" t="s">
        <v>336</v>
      </c>
      <c r="D67" s="33"/>
      <c r="E67" s="113">
        <v>22207</v>
      </c>
    </row>
    <row r="68" spans="1:5">
      <c r="A68" s="33" t="s">
        <v>726</v>
      </c>
      <c r="B68" s="33" t="s">
        <v>727</v>
      </c>
      <c r="C68" s="33" t="s">
        <v>728</v>
      </c>
      <c r="D68" s="33"/>
      <c r="E68" s="113">
        <v>24029</v>
      </c>
    </row>
    <row r="69" spans="1:5">
      <c r="A69" s="132" t="s">
        <v>376</v>
      </c>
      <c r="B69" s="132" t="s">
        <v>420</v>
      </c>
      <c r="C69" s="33" t="s">
        <v>729</v>
      </c>
      <c r="D69" s="33"/>
      <c r="E69" s="113">
        <v>25294</v>
      </c>
    </row>
    <row r="70" spans="1:5">
      <c r="A70" s="33" t="s">
        <v>376</v>
      </c>
      <c r="B70" s="33" t="s">
        <v>377</v>
      </c>
      <c r="C70" s="33" t="s">
        <v>360</v>
      </c>
      <c r="D70" s="33"/>
      <c r="E70" s="113">
        <v>27373</v>
      </c>
    </row>
    <row r="71" spans="1:5">
      <c r="A71" s="132" t="s">
        <v>611</v>
      </c>
      <c r="B71" s="132" t="s">
        <v>730</v>
      </c>
      <c r="C71" s="33" t="s">
        <v>731</v>
      </c>
      <c r="D71" s="33"/>
      <c r="E71" s="113">
        <v>26844</v>
      </c>
    </row>
    <row r="72" spans="1:5">
      <c r="A72" s="33" t="s">
        <v>611</v>
      </c>
      <c r="B72" s="33" t="s">
        <v>732</v>
      </c>
      <c r="C72" s="33" t="s">
        <v>733</v>
      </c>
      <c r="D72" s="33"/>
      <c r="E72" s="113">
        <v>30205</v>
      </c>
    </row>
    <row r="73" spans="1:5">
      <c r="A73" s="33" t="s">
        <v>734</v>
      </c>
      <c r="B73" s="33" t="s">
        <v>735</v>
      </c>
      <c r="C73" s="33" t="s">
        <v>736</v>
      </c>
      <c r="D73" s="33"/>
      <c r="E73" s="113">
        <v>30263</v>
      </c>
    </row>
    <row r="74" spans="1:5">
      <c r="A74" s="33" t="s">
        <v>288</v>
      </c>
      <c r="B74" s="33" t="s">
        <v>192</v>
      </c>
      <c r="C74" s="33" t="s">
        <v>284</v>
      </c>
      <c r="D74" s="33"/>
      <c r="E74" s="113">
        <v>30705</v>
      </c>
    </row>
    <row r="75" spans="1:5" s="106" customFormat="1">
      <c r="A75" s="142" t="s">
        <v>307</v>
      </c>
      <c r="B75" s="143" t="s">
        <v>306</v>
      </c>
      <c r="C75" s="143" t="s">
        <v>437</v>
      </c>
      <c r="D75" s="33"/>
      <c r="E75" s="164">
        <v>29913</v>
      </c>
    </row>
    <row r="76" spans="1:5">
      <c r="A76" s="33" t="s">
        <v>340</v>
      </c>
      <c r="B76" s="33" t="s">
        <v>339</v>
      </c>
      <c r="C76" s="33" t="s">
        <v>335</v>
      </c>
      <c r="D76" s="33"/>
      <c r="E76" s="113">
        <v>31128</v>
      </c>
    </row>
    <row r="77" spans="1:5">
      <c r="A77" s="33" t="s">
        <v>737</v>
      </c>
      <c r="B77" s="33" t="s">
        <v>377</v>
      </c>
      <c r="C77" s="33" t="s">
        <v>738</v>
      </c>
      <c r="D77" s="33"/>
      <c r="E77" s="113">
        <v>33814</v>
      </c>
    </row>
    <row r="78" spans="1:5">
      <c r="A78" s="33" t="s">
        <v>739</v>
      </c>
      <c r="B78" s="33" t="s">
        <v>17</v>
      </c>
      <c r="C78" s="33" t="s">
        <v>740</v>
      </c>
      <c r="D78" s="33"/>
      <c r="E78" s="113">
        <v>33804</v>
      </c>
    </row>
    <row r="79" spans="1:5">
      <c r="A79" s="33" t="s">
        <v>741</v>
      </c>
      <c r="B79" s="33" t="s">
        <v>417</v>
      </c>
      <c r="C79" s="55" t="s">
        <v>742</v>
      </c>
      <c r="D79" s="33"/>
      <c r="E79" s="113">
        <v>24593</v>
      </c>
    </row>
    <row r="80" spans="1:5">
      <c r="A80" s="55" t="s">
        <v>379</v>
      </c>
      <c r="B80" s="55" t="s">
        <v>23</v>
      </c>
      <c r="C80" s="55" t="s">
        <v>359</v>
      </c>
      <c r="D80" s="33"/>
      <c r="E80" s="113">
        <v>25666</v>
      </c>
    </row>
    <row r="81" spans="1:5">
      <c r="A81" s="55" t="s">
        <v>743</v>
      </c>
      <c r="B81" s="55" t="s">
        <v>744</v>
      </c>
      <c r="C81" s="55" t="s">
        <v>745</v>
      </c>
      <c r="D81" s="33"/>
      <c r="E81" s="113">
        <v>29426</v>
      </c>
    </row>
    <row r="82" spans="1:5">
      <c r="A82" s="33" t="s">
        <v>211</v>
      </c>
      <c r="B82" s="33" t="s">
        <v>210</v>
      </c>
      <c r="C82" s="33" t="s">
        <v>209</v>
      </c>
      <c r="D82" s="33"/>
      <c r="E82" s="113">
        <v>31200</v>
      </c>
    </row>
    <row r="83" spans="1:5">
      <c r="A83" s="134" t="s">
        <v>351</v>
      </c>
      <c r="B83" s="134" t="s">
        <v>558</v>
      </c>
      <c r="C83" s="33" t="s">
        <v>557</v>
      </c>
      <c r="D83" s="33"/>
      <c r="E83" s="113">
        <v>30344</v>
      </c>
    </row>
    <row r="84" spans="1:5">
      <c r="A84" s="33" t="s">
        <v>746</v>
      </c>
      <c r="B84" s="33" t="s">
        <v>747</v>
      </c>
      <c r="C84" s="33" t="s">
        <v>748</v>
      </c>
      <c r="D84" s="33"/>
      <c r="E84" s="113">
        <v>23522</v>
      </c>
    </row>
    <row r="85" spans="1:5">
      <c r="A85" s="33" t="s">
        <v>749</v>
      </c>
      <c r="B85" s="33" t="s">
        <v>750</v>
      </c>
      <c r="C85" s="33" t="s">
        <v>751</v>
      </c>
      <c r="D85" s="33"/>
      <c r="E85" s="113">
        <v>32125</v>
      </c>
    </row>
    <row r="86" spans="1:5">
      <c r="A86" s="33" t="s">
        <v>752</v>
      </c>
      <c r="B86" s="33" t="s">
        <v>753</v>
      </c>
      <c r="C86" s="33" t="s">
        <v>753</v>
      </c>
      <c r="D86" s="33"/>
      <c r="E86" s="113">
        <v>31911</v>
      </c>
    </row>
    <row r="87" spans="1:5">
      <c r="A87" s="33" t="s">
        <v>292</v>
      </c>
      <c r="B87" s="33" t="s">
        <v>293</v>
      </c>
      <c r="C87" s="33" t="s">
        <v>291</v>
      </c>
      <c r="D87" s="33"/>
      <c r="E87" s="113">
        <v>28552</v>
      </c>
    </row>
    <row r="88" spans="1:5">
      <c r="A88" s="33" t="s">
        <v>754</v>
      </c>
      <c r="B88" s="33" t="s">
        <v>755</v>
      </c>
      <c r="C88" s="33" t="s">
        <v>756</v>
      </c>
      <c r="D88" s="33"/>
      <c r="E88" s="113">
        <v>26948</v>
      </c>
    </row>
    <row r="89" spans="1:5">
      <c r="A89" s="134" t="s">
        <v>22</v>
      </c>
      <c r="B89" s="134" t="s">
        <v>27</v>
      </c>
      <c r="C89" s="33" t="s">
        <v>142</v>
      </c>
      <c r="D89" s="33"/>
      <c r="E89" s="113">
        <v>21208</v>
      </c>
    </row>
    <row r="90" spans="1:5">
      <c r="A90" s="33" t="s">
        <v>439</v>
      </c>
      <c r="B90" s="33" t="s">
        <v>233</v>
      </c>
      <c r="C90" s="33" t="s">
        <v>440</v>
      </c>
      <c r="D90" s="33"/>
      <c r="E90" s="113">
        <v>24857</v>
      </c>
    </row>
    <row r="91" spans="1:5">
      <c r="A91" s="33" t="s">
        <v>441</v>
      </c>
      <c r="B91" s="33" t="s">
        <v>442</v>
      </c>
      <c r="C91" s="33" t="s">
        <v>443</v>
      </c>
      <c r="D91" s="33"/>
      <c r="E91" s="113">
        <v>28710</v>
      </c>
    </row>
    <row r="92" spans="1:5">
      <c r="A92" s="33" t="s">
        <v>757</v>
      </c>
      <c r="B92" s="33" t="s">
        <v>758</v>
      </c>
      <c r="C92" s="33" t="s">
        <v>759</v>
      </c>
      <c r="D92" s="33"/>
      <c r="E92" s="113">
        <v>25049</v>
      </c>
    </row>
    <row r="93" spans="1:5">
      <c r="A93" s="33" t="s">
        <v>760</v>
      </c>
      <c r="B93" s="33" t="s">
        <v>708</v>
      </c>
      <c r="C93" s="33" t="s">
        <v>761</v>
      </c>
      <c r="D93" s="33"/>
      <c r="E93" s="113">
        <v>25910</v>
      </c>
    </row>
    <row r="94" spans="1:5">
      <c r="A94" s="132" t="s">
        <v>294</v>
      </c>
      <c r="B94" s="132" t="s">
        <v>185</v>
      </c>
      <c r="C94" s="33" t="s">
        <v>762</v>
      </c>
      <c r="D94" s="33"/>
      <c r="E94" s="113">
        <v>33414</v>
      </c>
    </row>
    <row r="95" spans="1:5">
      <c r="A95" s="132" t="s">
        <v>149</v>
      </c>
      <c r="B95" s="132" t="s">
        <v>23</v>
      </c>
      <c r="C95" s="33" t="s">
        <v>197</v>
      </c>
      <c r="D95" s="33"/>
      <c r="E95" s="113">
        <v>24051</v>
      </c>
    </row>
    <row r="96" spans="1:5">
      <c r="A96" s="132" t="s">
        <v>382</v>
      </c>
      <c r="B96" s="132" t="s">
        <v>377</v>
      </c>
      <c r="C96" s="33" t="s">
        <v>444</v>
      </c>
      <c r="D96" s="33"/>
      <c r="E96" s="113">
        <v>26293</v>
      </c>
    </row>
    <row r="97" spans="1:5">
      <c r="A97" s="33" t="s">
        <v>445</v>
      </c>
      <c r="B97" s="33" t="s">
        <v>446</v>
      </c>
      <c r="C97" s="33" t="s">
        <v>447</v>
      </c>
      <c r="D97" s="33"/>
      <c r="E97" s="113">
        <v>24656</v>
      </c>
    </row>
    <row r="98" spans="1:5">
      <c r="A98" s="33" t="s">
        <v>201</v>
      </c>
      <c r="B98" s="33" t="s">
        <v>346</v>
      </c>
      <c r="C98" s="33" t="s">
        <v>345</v>
      </c>
      <c r="D98" s="33"/>
      <c r="E98" s="113">
        <v>28005</v>
      </c>
    </row>
    <row r="99" spans="1:5">
      <c r="A99" s="33" t="s">
        <v>241</v>
      </c>
      <c r="B99" s="33" t="s">
        <v>463</v>
      </c>
      <c r="C99" s="33" t="s">
        <v>763</v>
      </c>
      <c r="D99" s="33"/>
      <c r="E99" s="113">
        <v>36844</v>
      </c>
    </row>
    <row r="100" spans="1:5">
      <c r="A100" s="33" t="s">
        <v>257</v>
      </c>
      <c r="B100" s="33" t="s">
        <v>29</v>
      </c>
      <c r="C100" s="33" t="s">
        <v>764</v>
      </c>
      <c r="D100" s="33"/>
      <c r="E100" s="113">
        <v>27919</v>
      </c>
    </row>
    <row r="101" spans="1:5">
      <c r="A101" s="33" t="s">
        <v>765</v>
      </c>
      <c r="B101" s="33" t="s">
        <v>415</v>
      </c>
      <c r="C101" s="33" t="s">
        <v>766</v>
      </c>
      <c r="D101" s="33"/>
      <c r="E101" s="113">
        <v>25946</v>
      </c>
    </row>
    <row r="102" spans="1:5">
      <c r="A102" s="33" t="s">
        <v>627</v>
      </c>
      <c r="B102" s="33" t="s">
        <v>415</v>
      </c>
      <c r="C102" s="33" t="s">
        <v>767</v>
      </c>
      <c r="D102" s="33"/>
      <c r="E102" s="113">
        <v>28201</v>
      </c>
    </row>
    <row r="103" spans="1:5">
      <c r="A103" s="33" t="s">
        <v>566</v>
      </c>
      <c r="B103" s="33" t="s">
        <v>173</v>
      </c>
      <c r="C103" s="33" t="s">
        <v>567</v>
      </c>
      <c r="D103" s="33"/>
      <c r="E103" s="113">
        <v>30203</v>
      </c>
    </row>
    <row r="104" spans="1:5">
      <c r="A104" s="33" t="s">
        <v>183</v>
      </c>
      <c r="B104" s="33" t="s">
        <v>182</v>
      </c>
      <c r="C104" s="33" t="s">
        <v>304</v>
      </c>
      <c r="D104" s="33"/>
      <c r="E104" s="113">
        <v>27165</v>
      </c>
    </row>
    <row r="105" spans="1:5">
      <c r="A105" s="33" t="s">
        <v>629</v>
      </c>
      <c r="B105" s="33" t="s">
        <v>550</v>
      </c>
      <c r="C105" s="33" t="s">
        <v>768</v>
      </c>
      <c r="D105" s="33"/>
      <c r="E105" s="113">
        <v>29928</v>
      </c>
    </row>
    <row r="106" spans="1:5">
      <c r="A106" s="33" t="s">
        <v>769</v>
      </c>
      <c r="B106" s="33" t="s">
        <v>233</v>
      </c>
      <c r="C106" s="33" t="s">
        <v>770</v>
      </c>
      <c r="D106" s="33"/>
      <c r="E106" s="113">
        <v>23987</v>
      </c>
    </row>
    <row r="107" spans="1:5">
      <c r="A107" s="33" t="s">
        <v>21</v>
      </c>
      <c r="B107" s="33" t="s">
        <v>303</v>
      </c>
      <c r="C107" s="33" t="s">
        <v>771</v>
      </c>
      <c r="D107" s="33"/>
      <c r="E107" s="113">
        <v>20184</v>
      </c>
    </row>
    <row r="108" spans="1:5">
      <c r="A108" s="33" t="s">
        <v>157</v>
      </c>
      <c r="B108" s="33" t="s">
        <v>156</v>
      </c>
      <c r="C108" s="33" t="s">
        <v>158</v>
      </c>
      <c r="D108" s="33"/>
      <c r="E108" s="113">
        <v>24775</v>
      </c>
    </row>
    <row r="109" spans="1:5">
      <c r="A109" s="33" t="s">
        <v>448</v>
      </c>
      <c r="B109" s="33" t="s">
        <v>449</v>
      </c>
      <c r="C109" s="33" t="s">
        <v>450</v>
      </c>
      <c r="D109" s="33"/>
      <c r="E109" s="113">
        <v>25024</v>
      </c>
    </row>
    <row r="110" spans="1:5">
      <c r="A110" s="33" t="s">
        <v>314</v>
      </c>
      <c r="B110" s="33" t="s">
        <v>399</v>
      </c>
      <c r="C110" s="33" t="s">
        <v>398</v>
      </c>
      <c r="D110" s="33"/>
      <c r="E110" s="113">
        <v>28308</v>
      </c>
    </row>
    <row r="111" spans="1:5">
      <c r="A111" s="33" t="s">
        <v>390</v>
      </c>
      <c r="B111" s="33" t="s">
        <v>23</v>
      </c>
      <c r="C111" s="33" t="s">
        <v>772</v>
      </c>
      <c r="D111" s="33"/>
      <c r="E111" s="113">
        <v>24893</v>
      </c>
    </row>
    <row r="112" spans="1:5">
      <c r="A112" s="33" t="s">
        <v>390</v>
      </c>
      <c r="B112" s="33" t="s">
        <v>391</v>
      </c>
      <c r="C112" s="33" t="s">
        <v>405</v>
      </c>
      <c r="D112" s="33"/>
      <c r="E112" s="113">
        <v>27989</v>
      </c>
    </row>
    <row r="113" spans="1:5">
      <c r="A113" s="33" t="s">
        <v>224</v>
      </c>
      <c r="B113" s="33" t="s">
        <v>285</v>
      </c>
      <c r="C113" s="33" t="s">
        <v>451</v>
      </c>
      <c r="D113" s="33"/>
      <c r="E113" s="113">
        <v>19583</v>
      </c>
    </row>
    <row r="114" spans="1:5">
      <c r="A114" s="33" t="s">
        <v>6</v>
      </c>
      <c r="B114" s="33" t="s">
        <v>26</v>
      </c>
      <c r="C114" s="33" t="s">
        <v>773</v>
      </c>
      <c r="D114" s="33"/>
      <c r="E114" s="113">
        <v>31127</v>
      </c>
    </row>
    <row r="115" spans="1:5">
      <c r="A115" s="33" t="s">
        <v>774</v>
      </c>
      <c r="B115" s="33" t="s">
        <v>192</v>
      </c>
      <c r="C115" s="33" t="s">
        <v>775</v>
      </c>
      <c r="D115" s="33"/>
      <c r="E115" s="113">
        <v>31752</v>
      </c>
    </row>
    <row r="116" spans="1:5">
      <c r="A116" s="33" t="s">
        <v>776</v>
      </c>
      <c r="B116" s="33" t="s">
        <v>777</v>
      </c>
      <c r="C116" s="33" t="s">
        <v>778</v>
      </c>
      <c r="D116" s="33"/>
      <c r="E116" s="113">
        <v>32823</v>
      </c>
    </row>
    <row r="117" spans="1:5">
      <c r="A117" s="33" t="s">
        <v>779</v>
      </c>
      <c r="B117" s="33" t="s">
        <v>780</v>
      </c>
      <c r="C117" s="33" t="s">
        <v>781</v>
      </c>
      <c r="D117" s="33"/>
      <c r="E117" s="113">
        <v>28891</v>
      </c>
    </row>
    <row r="118" spans="1:5">
      <c r="A118" s="33" t="s">
        <v>11</v>
      </c>
      <c r="B118" s="33" t="s">
        <v>227</v>
      </c>
      <c r="C118" s="33" t="s">
        <v>395</v>
      </c>
      <c r="D118" s="33"/>
      <c r="E118" s="113">
        <v>24538</v>
      </c>
    </row>
    <row r="119" spans="1:5">
      <c r="A119" s="33" t="s">
        <v>782</v>
      </c>
      <c r="B119" s="33" t="s">
        <v>783</v>
      </c>
      <c r="C119" s="33" t="s">
        <v>784</v>
      </c>
      <c r="D119" s="33"/>
      <c r="E119" s="113">
        <v>22871</v>
      </c>
    </row>
    <row r="120" spans="1:5">
      <c r="A120" s="33" t="s">
        <v>785</v>
      </c>
      <c r="B120" s="33" t="s">
        <v>650</v>
      </c>
      <c r="C120" s="33" t="s">
        <v>786</v>
      </c>
      <c r="D120" s="33"/>
      <c r="E120" s="113">
        <v>25487</v>
      </c>
    </row>
    <row r="121" spans="1:5">
      <c r="A121" s="140" t="s">
        <v>787</v>
      </c>
      <c r="B121" s="140" t="s">
        <v>227</v>
      </c>
      <c r="C121" s="140" t="s">
        <v>788</v>
      </c>
      <c r="D121" s="140"/>
      <c r="E121" s="141">
        <v>22159</v>
      </c>
    </row>
    <row r="122" spans="1:5">
      <c r="A122" s="33" t="s">
        <v>789</v>
      </c>
      <c r="B122" s="33" t="s">
        <v>378</v>
      </c>
      <c r="C122" s="33" t="s">
        <v>790</v>
      </c>
      <c r="D122" s="33"/>
      <c r="E122" s="113">
        <v>25339</v>
      </c>
    </row>
    <row r="123" spans="1:5">
      <c r="A123" s="33" t="s">
        <v>452</v>
      </c>
      <c r="B123" s="33" t="s">
        <v>236</v>
      </c>
      <c r="C123" s="33" t="s">
        <v>453</v>
      </c>
      <c r="D123" s="33"/>
      <c r="E123" s="113">
        <v>27268</v>
      </c>
    </row>
    <row r="124" spans="1:5">
      <c r="A124" s="33" t="s">
        <v>15</v>
      </c>
      <c r="B124" s="33" t="s">
        <v>540</v>
      </c>
      <c r="C124" s="33" t="s">
        <v>541</v>
      </c>
      <c r="D124" s="33"/>
      <c r="E124" s="113">
        <v>25692</v>
      </c>
    </row>
    <row r="125" spans="1:5">
      <c r="A125" s="33" t="s">
        <v>791</v>
      </c>
      <c r="B125" s="33" t="s">
        <v>792</v>
      </c>
      <c r="C125" s="33" t="s">
        <v>793</v>
      </c>
      <c r="D125" s="33"/>
      <c r="E125" s="113">
        <v>23711</v>
      </c>
    </row>
    <row r="126" spans="1:5">
      <c r="A126" s="33" t="s">
        <v>794</v>
      </c>
      <c r="B126" s="33" t="s">
        <v>795</v>
      </c>
      <c r="C126" s="33" t="s">
        <v>796</v>
      </c>
      <c r="D126" s="33"/>
      <c r="E126" s="113">
        <v>28929</v>
      </c>
    </row>
    <row r="127" spans="1:5">
      <c r="A127" s="33" t="s">
        <v>9</v>
      </c>
      <c r="B127" s="33" t="s">
        <v>23</v>
      </c>
      <c r="C127" s="33" t="s">
        <v>797</v>
      </c>
      <c r="D127" s="33"/>
      <c r="E127" s="113">
        <v>24909</v>
      </c>
    </row>
    <row r="128" spans="1:5">
      <c r="A128" s="33" t="s">
        <v>7</v>
      </c>
      <c r="B128" s="33" t="s">
        <v>186</v>
      </c>
      <c r="C128" s="33" t="s">
        <v>187</v>
      </c>
      <c r="D128" s="33"/>
      <c r="E128" s="113">
        <v>21844</v>
      </c>
    </row>
    <row r="129" spans="1:5">
      <c r="A129" s="33" t="s">
        <v>454</v>
      </c>
      <c r="B129" s="33" t="s">
        <v>455</v>
      </c>
      <c r="C129" s="33" t="s">
        <v>456</v>
      </c>
      <c r="D129" s="33"/>
      <c r="E129" s="113">
        <v>25660</v>
      </c>
    </row>
    <row r="130" spans="1:5">
      <c r="A130" s="33" t="s">
        <v>235</v>
      </c>
      <c r="B130" s="33" t="s">
        <v>234</v>
      </c>
      <c r="C130" s="33" t="s">
        <v>337</v>
      </c>
      <c r="D130" s="33"/>
      <c r="E130" s="113">
        <v>29921</v>
      </c>
    </row>
    <row r="131" spans="1:5">
      <c r="A131" s="33"/>
      <c r="B131" s="33"/>
      <c r="C131" s="33"/>
      <c r="D131" s="33"/>
      <c r="E131" s="113"/>
    </row>
    <row r="132" spans="1:5">
      <c r="A132" s="33"/>
      <c r="B132" s="33"/>
      <c r="C132" s="33"/>
      <c r="D132" s="33"/>
      <c r="E132" s="113"/>
    </row>
    <row r="133" spans="1:5">
      <c r="A133" s="33"/>
      <c r="B133" s="33"/>
      <c r="C133" s="33"/>
      <c r="E133" s="11"/>
    </row>
  </sheetData>
  <sheetProtection password="9D4B" sheet="1" objects="1" scenarios="1"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/>
  <dimension ref="A1:I17"/>
  <sheetViews>
    <sheetView workbookViewId="0"/>
  </sheetViews>
  <sheetFormatPr baseColWidth="10" defaultColWidth="11.5" defaultRowHeight="14" x14ac:dyDescent="0"/>
  <cols>
    <col min="1" max="1" width="11.5" style="72" customWidth="1"/>
    <col min="2" max="2" width="4.1640625" style="90" customWidth="1"/>
    <col min="3" max="3" width="25" style="72" customWidth="1"/>
    <col min="4" max="4" width="1.6640625" style="72" customWidth="1"/>
    <col min="5" max="5" width="25" style="72" customWidth="1"/>
    <col min="6" max="6" width="4.1640625" style="90" customWidth="1"/>
    <col min="7" max="7" width="25" style="72" customWidth="1"/>
    <col min="8" max="8" width="1.6640625" style="72" customWidth="1"/>
    <col min="9" max="9" width="25" style="72" customWidth="1"/>
    <col min="10" max="16384" width="11.5" style="72"/>
  </cols>
  <sheetData>
    <row r="1" spans="1:9" ht="18.75" customHeight="1">
      <c r="C1" s="73"/>
      <c r="D1" s="91" t="s">
        <v>47</v>
      </c>
      <c r="E1" s="73"/>
      <c r="G1" s="73"/>
      <c r="H1" s="91" t="s">
        <v>51</v>
      </c>
      <c r="I1" s="73"/>
    </row>
    <row r="2" spans="1:9" ht="18.75" customHeight="1">
      <c r="C2" s="73" t="s">
        <v>44</v>
      </c>
      <c r="E2" s="73" t="s">
        <v>263</v>
      </c>
      <c r="G2" s="73" t="s">
        <v>264</v>
      </c>
      <c r="I2" s="73" t="s">
        <v>263</v>
      </c>
    </row>
    <row r="3" spans="1:9" ht="18.75" customHeight="1">
      <c r="A3" s="133" t="s">
        <v>569</v>
      </c>
      <c r="C3" s="90" t="s">
        <v>318</v>
      </c>
      <c r="D3" s="133"/>
      <c r="E3" s="90" t="s">
        <v>290</v>
      </c>
      <c r="G3" s="90" t="s">
        <v>214</v>
      </c>
      <c r="I3" s="90" t="s">
        <v>214</v>
      </c>
    </row>
    <row r="4" spans="1:9" ht="18.75" customHeight="1">
      <c r="A4" s="133" t="s">
        <v>410</v>
      </c>
      <c r="C4" s="90" t="s">
        <v>318</v>
      </c>
      <c r="E4" s="90" t="s">
        <v>290</v>
      </c>
      <c r="G4" s="90" t="s">
        <v>214</v>
      </c>
      <c r="I4" s="90" t="s">
        <v>214</v>
      </c>
    </row>
    <row r="5" spans="1:9" ht="18.75" customHeight="1">
      <c r="A5" s="90" t="s">
        <v>357</v>
      </c>
      <c r="C5" s="90" t="s">
        <v>318</v>
      </c>
      <c r="D5" s="90"/>
      <c r="E5" s="90" t="s">
        <v>290</v>
      </c>
      <c r="G5" s="90" t="s">
        <v>209</v>
      </c>
      <c r="H5" s="90"/>
      <c r="I5" s="90" t="s">
        <v>209</v>
      </c>
    </row>
    <row r="6" spans="1:9" ht="18.75" customHeight="1">
      <c r="A6" s="90" t="s">
        <v>315</v>
      </c>
      <c r="C6" s="90" t="s">
        <v>261</v>
      </c>
      <c r="D6" s="90"/>
      <c r="E6" s="90" t="s">
        <v>189</v>
      </c>
      <c r="G6" s="90" t="s">
        <v>209</v>
      </c>
      <c r="H6" s="90"/>
      <c r="I6" s="90" t="s">
        <v>209</v>
      </c>
    </row>
    <row r="7" spans="1:9" ht="18.75" customHeight="1">
      <c r="A7" s="90" t="s">
        <v>295</v>
      </c>
      <c r="C7" s="90" t="s">
        <v>232</v>
      </c>
      <c r="D7" s="90"/>
      <c r="E7" s="90" t="s">
        <v>296</v>
      </c>
      <c r="G7" s="90" t="s">
        <v>174</v>
      </c>
      <c r="H7" s="90"/>
      <c r="I7" s="90" t="s">
        <v>174</v>
      </c>
    </row>
    <row r="8" spans="1:9" s="67" customFormat="1" ht="18.75" customHeight="1">
      <c r="A8" s="90" t="s">
        <v>266</v>
      </c>
      <c r="B8" s="90"/>
      <c r="C8" s="90" t="s">
        <v>232</v>
      </c>
      <c r="D8" s="90"/>
      <c r="E8" s="90" t="s">
        <v>232</v>
      </c>
      <c r="F8" s="90"/>
      <c r="G8" s="90" t="s">
        <v>171</v>
      </c>
      <c r="H8" s="90"/>
      <c r="I8" s="90" t="s">
        <v>265</v>
      </c>
    </row>
    <row r="9" spans="1:9" s="67" customFormat="1" ht="18.75" customHeight="1">
      <c r="A9" s="90" t="s">
        <v>267</v>
      </c>
      <c r="B9" s="90"/>
      <c r="C9" s="90" t="s">
        <v>152</v>
      </c>
      <c r="D9" s="90"/>
      <c r="E9" s="90" t="s">
        <v>152</v>
      </c>
      <c r="F9" s="90"/>
      <c r="G9" s="90" t="s">
        <v>171</v>
      </c>
      <c r="H9" s="90"/>
      <c r="I9" s="90" t="s">
        <v>66</v>
      </c>
    </row>
    <row r="10" spans="1:9" s="67" customFormat="1" ht="18.75" customHeight="1">
      <c r="A10" s="90" t="s">
        <v>268</v>
      </c>
      <c r="B10" s="90"/>
      <c r="C10" s="90" t="s">
        <v>162</v>
      </c>
      <c r="D10" s="90"/>
      <c r="E10" s="90" t="s">
        <v>59</v>
      </c>
      <c r="F10" s="90"/>
      <c r="G10" s="90" t="s">
        <v>171</v>
      </c>
      <c r="H10" s="90"/>
      <c r="I10" s="90" t="s">
        <v>66</v>
      </c>
    </row>
    <row r="11" spans="1:9" s="67" customFormat="1" ht="18.75" customHeight="1">
      <c r="A11" s="90" t="s">
        <v>269</v>
      </c>
      <c r="B11" s="90"/>
      <c r="C11" s="90" t="s">
        <v>57</v>
      </c>
      <c r="D11" s="90"/>
      <c r="E11" s="90" t="s">
        <v>57</v>
      </c>
      <c r="F11" s="90"/>
      <c r="G11" s="90" t="s">
        <v>141</v>
      </c>
      <c r="H11" s="90"/>
      <c r="I11" s="90" t="s">
        <v>66</v>
      </c>
    </row>
    <row r="12" spans="1:9" s="67" customFormat="1" ht="18.75" customHeight="1">
      <c r="A12" s="90" t="s">
        <v>270</v>
      </c>
      <c r="B12" s="90"/>
      <c r="C12" s="90" t="s">
        <v>59</v>
      </c>
      <c r="D12" s="90"/>
      <c r="E12" s="90" t="s">
        <v>59</v>
      </c>
      <c r="F12" s="90"/>
      <c r="G12" s="90" t="s">
        <v>52</v>
      </c>
      <c r="H12" s="90"/>
      <c r="I12" s="90" t="s">
        <v>66</v>
      </c>
    </row>
    <row r="13" spans="1:9" s="67" customFormat="1" ht="18.75" customHeight="1">
      <c r="A13" s="90" t="s">
        <v>271</v>
      </c>
      <c r="B13" s="90"/>
      <c r="C13" s="90" t="s">
        <v>57</v>
      </c>
      <c r="D13" s="90"/>
      <c r="E13" s="90" t="s">
        <v>279</v>
      </c>
      <c r="F13" s="90"/>
      <c r="G13" s="90" t="s">
        <v>197</v>
      </c>
      <c r="H13" s="90"/>
      <c r="I13" s="90" t="s">
        <v>66</v>
      </c>
    </row>
    <row r="14" spans="1:9" s="67" customFormat="1" ht="18.75" customHeight="1">
      <c r="A14" s="90" t="s">
        <v>272</v>
      </c>
      <c r="B14" s="90"/>
      <c r="C14" s="90" t="s">
        <v>278</v>
      </c>
      <c r="D14" s="90"/>
      <c r="E14" s="90" t="s">
        <v>279</v>
      </c>
      <c r="F14" s="90"/>
      <c r="G14" s="90" t="s">
        <v>143</v>
      </c>
      <c r="H14" s="90"/>
      <c r="I14" s="90" t="s">
        <v>143</v>
      </c>
    </row>
    <row r="15" spans="1:9" s="67" customFormat="1" ht="18.75" customHeight="1">
      <c r="A15" s="90" t="s">
        <v>273</v>
      </c>
      <c r="B15" s="90"/>
      <c r="C15" s="90" t="s">
        <v>59</v>
      </c>
      <c r="D15" s="90"/>
      <c r="E15" s="90" t="s">
        <v>59</v>
      </c>
      <c r="F15" s="90"/>
      <c r="G15" s="90" t="s">
        <v>141</v>
      </c>
      <c r="H15" s="90"/>
      <c r="I15" s="90" t="s">
        <v>141</v>
      </c>
    </row>
    <row r="16" spans="1:9" s="67" customFormat="1" ht="18.75" customHeight="1">
      <c r="A16" s="90" t="s">
        <v>274</v>
      </c>
      <c r="B16" s="90"/>
      <c r="C16" s="90" t="s">
        <v>277</v>
      </c>
      <c r="D16" s="90"/>
      <c r="E16" s="90" t="s">
        <v>191</v>
      </c>
      <c r="F16" s="90"/>
      <c r="G16" s="90" t="s">
        <v>141</v>
      </c>
      <c r="H16" s="90"/>
      <c r="I16" s="90" t="s">
        <v>141</v>
      </c>
    </row>
    <row r="17" spans="1:9" s="67" customFormat="1" ht="18.75" customHeight="1">
      <c r="A17" s="90" t="s">
        <v>275</v>
      </c>
      <c r="B17" s="90"/>
      <c r="C17" s="90"/>
      <c r="D17" s="90"/>
      <c r="E17" s="90" t="s">
        <v>276</v>
      </c>
      <c r="F17" s="90"/>
      <c r="G17" s="90"/>
      <c r="H17" s="90"/>
      <c r="I17" s="90" t="s">
        <v>147</v>
      </c>
    </row>
  </sheetData>
  <sheetProtection password="9D4B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10"/>
  <sheetViews>
    <sheetView workbookViewId="0"/>
  </sheetViews>
  <sheetFormatPr baseColWidth="10" defaultColWidth="10.1640625" defaultRowHeight="15" x14ac:dyDescent="0"/>
  <cols>
    <col min="1" max="13" width="11.33203125" style="166" customWidth="1"/>
    <col min="14" max="14" width="0.5" style="166" customWidth="1"/>
    <col min="15" max="257" width="11.33203125" style="166" customWidth="1"/>
  </cols>
  <sheetData>
    <row r="1" spans="1:257" ht="21">
      <c r="A1" s="165" t="s">
        <v>862</v>
      </c>
      <c r="B1" s="165"/>
      <c r="C1" s="165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1">
      <c r="A2" s="187" t="s">
        <v>856</v>
      </c>
      <c r="B2" s="165"/>
      <c r="C2" s="16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ht="21">
      <c r="A3" s="188" t="s">
        <v>857</v>
      </c>
      <c r="B3" s="165"/>
      <c r="C3" s="16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21">
      <c r="A4" s="189" t="s">
        <v>858</v>
      </c>
      <c r="B4" s="165"/>
      <c r="C4" s="165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21">
      <c r="A5" s="190" t="s">
        <v>859</v>
      </c>
      <c r="B5" s="165"/>
      <c r="C5" s="16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21">
      <c r="A6" s="191" t="s">
        <v>860</v>
      </c>
      <c r="B6" s="165"/>
      <c r="C6" s="16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22" thickBot="1">
      <c r="A7" s="165"/>
      <c r="B7" s="165"/>
      <c r="C7" s="16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2">
      <c r="A8"/>
      <c r="B8" s="192">
        <v>2</v>
      </c>
      <c r="C8" s="193">
        <f>+B8+1</f>
        <v>3</v>
      </c>
      <c r="D8" s="193">
        <f t="shared" ref="D8:AH8" si="0">+C8+1</f>
        <v>4</v>
      </c>
      <c r="E8" s="193">
        <f t="shared" si="0"/>
        <v>5</v>
      </c>
      <c r="F8" s="193">
        <f t="shared" si="0"/>
        <v>6</v>
      </c>
      <c r="G8" s="193">
        <f t="shared" si="0"/>
        <v>7</v>
      </c>
      <c r="H8" s="193">
        <f t="shared" si="0"/>
        <v>8</v>
      </c>
      <c r="I8" s="193">
        <f t="shared" si="0"/>
        <v>9</v>
      </c>
      <c r="J8" s="193">
        <f t="shared" si="0"/>
        <v>10</v>
      </c>
      <c r="K8" s="193">
        <f t="shared" si="0"/>
        <v>11</v>
      </c>
      <c r="L8" s="193">
        <f t="shared" si="0"/>
        <v>12</v>
      </c>
      <c r="M8" s="3">
        <f t="shared" si="0"/>
        <v>13</v>
      </c>
      <c r="N8" s="3">
        <f t="shared" si="0"/>
        <v>14</v>
      </c>
      <c r="O8" s="192">
        <f>+N8+1</f>
        <v>15</v>
      </c>
      <c r="P8" s="193">
        <f t="shared" si="0"/>
        <v>16</v>
      </c>
      <c r="Q8" s="193">
        <f t="shared" si="0"/>
        <v>17</v>
      </c>
      <c r="R8" s="193">
        <f t="shared" si="0"/>
        <v>18</v>
      </c>
      <c r="S8" s="193">
        <f t="shared" si="0"/>
        <v>19</v>
      </c>
      <c r="T8" s="193">
        <f t="shared" si="0"/>
        <v>20</v>
      </c>
      <c r="U8" s="193">
        <f t="shared" si="0"/>
        <v>21</v>
      </c>
      <c r="V8" s="193">
        <f t="shared" si="0"/>
        <v>22</v>
      </c>
      <c r="W8" s="193">
        <f t="shared" si="0"/>
        <v>23</v>
      </c>
      <c r="X8" s="193">
        <f t="shared" si="0"/>
        <v>24</v>
      </c>
      <c r="Y8" s="193">
        <f t="shared" si="0"/>
        <v>25</v>
      </c>
      <c r="Z8" s="193">
        <f t="shared" si="0"/>
        <v>26</v>
      </c>
      <c r="AA8" s="193">
        <f t="shared" si="0"/>
        <v>27</v>
      </c>
      <c r="AB8" s="193">
        <f t="shared" si="0"/>
        <v>28</v>
      </c>
      <c r="AC8" s="193">
        <f t="shared" si="0"/>
        <v>29</v>
      </c>
      <c r="AD8" s="193">
        <f t="shared" si="0"/>
        <v>30</v>
      </c>
      <c r="AE8" s="193">
        <f t="shared" si="0"/>
        <v>31</v>
      </c>
      <c r="AF8" s="193">
        <f t="shared" si="0"/>
        <v>32</v>
      </c>
      <c r="AG8" s="193">
        <f t="shared" si="0"/>
        <v>33</v>
      </c>
      <c r="AH8" s="3">
        <f t="shared" si="0"/>
        <v>34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3" thickBot="1">
      <c r="A9"/>
      <c r="B9" s="255" t="s">
        <v>841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7"/>
      <c r="N9" s="228"/>
      <c r="O9" s="258" t="s">
        <v>145</v>
      </c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60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3" thickBot="1">
      <c r="A10" s="167" t="s">
        <v>53</v>
      </c>
      <c r="B10" s="194" t="s">
        <v>798</v>
      </c>
      <c r="C10" s="168" t="s">
        <v>799</v>
      </c>
      <c r="D10" s="168" t="s">
        <v>800</v>
      </c>
      <c r="E10" s="168">
        <v>3000</v>
      </c>
      <c r="F10" s="168" t="s">
        <v>801</v>
      </c>
      <c r="G10" s="168" t="s">
        <v>802</v>
      </c>
      <c r="H10" s="168" t="s">
        <v>803</v>
      </c>
      <c r="I10" s="168" t="s">
        <v>804</v>
      </c>
      <c r="J10" s="168">
        <v>6000</v>
      </c>
      <c r="K10" s="168">
        <v>8000</v>
      </c>
      <c r="L10" s="168" t="s">
        <v>805</v>
      </c>
      <c r="M10" s="195" t="s">
        <v>806</v>
      </c>
      <c r="N10" s="229"/>
      <c r="O10" s="224" t="s">
        <v>821</v>
      </c>
      <c r="P10" s="225" t="s">
        <v>822</v>
      </c>
      <c r="Q10" s="225" t="s">
        <v>823</v>
      </c>
      <c r="R10" s="225" t="s">
        <v>824</v>
      </c>
      <c r="S10" s="225" t="s">
        <v>805</v>
      </c>
      <c r="T10" s="225" t="s">
        <v>825</v>
      </c>
      <c r="U10" s="225" t="s">
        <v>826</v>
      </c>
      <c r="V10" s="225" t="s">
        <v>827</v>
      </c>
      <c r="W10" s="225" t="s">
        <v>828</v>
      </c>
      <c r="X10" s="225" t="s">
        <v>829</v>
      </c>
      <c r="Y10" s="225" t="s">
        <v>830</v>
      </c>
      <c r="Z10" s="225" t="s">
        <v>831</v>
      </c>
      <c r="AA10" s="225" t="s">
        <v>832</v>
      </c>
      <c r="AB10" s="225" t="s">
        <v>833</v>
      </c>
      <c r="AC10" s="225" t="s">
        <v>834</v>
      </c>
      <c r="AD10" s="225" t="s">
        <v>835</v>
      </c>
      <c r="AE10" s="225" t="s">
        <v>836</v>
      </c>
      <c r="AF10" s="225" t="s">
        <v>837</v>
      </c>
      <c r="AG10" s="225" t="s">
        <v>838</v>
      </c>
      <c r="AH10" s="226" t="s">
        <v>839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>
      <c r="A11" s="169" t="s">
        <v>289</v>
      </c>
      <c r="B11" s="194">
        <v>1.5</v>
      </c>
      <c r="C11" s="168">
        <v>1.6093440000000001</v>
      </c>
      <c r="D11" s="168">
        <v>2</v>
      </c>
      <c r="E11" s="168">
        <v>3</v>
      </c>
      <c r="F11" s="168">
        <v>3.2186880000000002</v>
      </c>
      <c r="G11" s="168">
        <v>4</v>
      </c>
      <c r="H11" s="168">
        <v>4.8280320000000003</v>
      </c>
      <c r="I11" s="168">
        <v>5</v>
      </c>
      <c r="J11" s="168">
        <v>6</v>
      </c>
      <c r="K11" s="168">
        <v>8</v>
      </c>
      <c r="L11" s="168">
        <v>8.0467200000000005</v>
      </c>
      <c r="M11" s="195">
        <v>10</v>
      </c>
      <c r="N11" s="229"/>
      <c r="O11" s="196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8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2">
      <c r="A12" s="170" t="s">
        <v>807</v>
      </c>
      <c r="B12" s="213">
        <v>205.8</v>
      </c>
      <c r="C12" s="171">
        <v>222.6</v>
      </c>
      <c r="D12" s="171">
        <v>283.2</v>
      </c>
      <c r="E12" s="171">
        <v>439.99999980000001</v>
      </c>
      <c r="F12" s="171">
        <v>474.6</v>
      </c>
      <c r="G12" s="171">
        <v>598</v>
      </c>
      <c r="H12" s="171">
        <v>730</v>
      </c>
      <c r="I12" s="171">
        <v>757</v>
      </c>
      <c r="J12" s="171">
        <v>919</v>
      </c>
      <c r="K12" s="171">
        <v>1247</v>
      </c>
      <c r="L12" s="171">
        <v>1255</v>
      </c>
      <c r="M12" s="214">
        <v>1580</v>
      </c>
      <c r="N12" s="230"/>
      <c r="O12" s="199" t="s">
        <v>840</v>
      </c>
      <c r="P12" s="181">
        <v>942</v>
      </c>
      <c r="Q12" s="181">
        <v>1013.9999999999997</v>
      </c>
      <c r="R12" s="181">
        <v>1272</v>
      </c>
      <c r="S12" s="181">
        <v>1279</v>
      </c>
      <c r="T12" s="181">
        <v>1603</v>
      </c>
      <c r="U12" s="181">
        <v>1942.0000000000005</v>
      </c>
      <c r="V12" s="181">
        <v>2454.9999999999995</v>
      </c>
      <c r="W12" s="181">
        <v>2640</v>
      </c>
      <c r="X12" s="181">
        <v>3314.9999999999995</v>
      </c>
      <c r="Y12" s="181">
        <v>3503</v>
      </c>
      <c r="Z12" s="181">
        <v>4205.0000000000009</v>
      </c>
      <c r="AA12" s="181">
        <v>5110</v>
      </c>
      <c r="AB12" s="181">
        <v>7377.0000000000009</v>
      </c>
      <c r="AC12" s="181">
        <v>8970</v>
      </c>
      <c r="AD12" s="181">
        <v>16080</v>
      </c>
      <c r="AE12" s="181">
        <v>21360</v>
      </c>
      <c r="AF12" s="181">
        <v>36300</v>
      </c>
      <c r="AG12" s="181">
        <v>39850</v>
      </c>
      <c r="AH12" s="200">
        <v>52800.000000000007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3" thickBot="1">
      <c r="A13" s="170" t="s">
        <v>808</v>
      </c>
      <c r="B13" s="201" t="s">
        <v>809</v>
      </c>
      <c r="C13" s="172" t="s">
        <v>810</v>
      </c>
      <c r="D13" s="173" t="s">
        <v>811</v>
      </c>
      <c r="E13" s="173" t="s">
        <v>812</v>
      </c>
      <c r="F13" s="172" t="s">
        <v>813</v>
      </c>
      <c r="G13" s="172" t="s">
        <v>814</v>
      </c>
      <c r="H13" s="172" t="s">
        <v>815</v>
      </c>
      <c r="I13" s="172" t="s">
        <v>816</v>
      </c>
      <c r="J13" s="172" t="s">
        <v>817</v>
      </c>
      <c r="K13" s="172" t="s">
        <v>818</v>
      </c>
      <c r="L13" s="172" t="s">
        <v>819</v>
      </c>
      <c r="M13" s="202" t="s">
        <v>820</v>
      </c>
      <c r="N13" s="231"/>
      <c r="O13" s="201">
        <v>9.0162037037037034E-3</v>
      </c>
      <c r="P13" s="182">
        <v>1.0902777777777779E-2</v>
      </c>
      <c r="Q13" s="172">
        <v>1.1736111111111107E-2</v>
      </c>
      <c r="R13" s="172">
        <v>1.4722222222222222E-2</v>
      </c>
      <c r="S13" s="172">
        <v>1.480324074074074E-2</v>
      </c>
      <c r="T13" s="172">
        <v>1.8553240740740742E-2</v>
      </c>
      <c r="U13" s="172">
        <v>2.2476851851851855E-2</v>
      </c>
      <c r="V13" s="172">
        <v>2.8414351851851847E-2</v>
      </c>
      <c r="W13" s="172">
        <v>3.0555555555555555E-2</v>
      </c>
      <c r="X13" s="172">
        <v>3.8368055555555551E-2</v>
      </c>
      <c r="Y13" s="172">
        <v>4.0543981481481479E-2</v>
      </c>
      <c r="Z13" s="172">
        <v>4.8668981481481494E-2</v>
      </c>
      <c r="AA13" s="172">
        <v>5.9143518518518519E-2</v>
      </c>
      <c r="AB13" s="172">
        <v>8.5381944444444455E-2</v>
      </c>
      <c r="AC13" s="172">
        <v>0.10381944444444445</v>
      </c>
      <c r="AD13" s="172">
        <v>0.18611111111111112</v>
      </c>
      <c r="AE13" s="172">
        <v>0.24722222222222223</v>
      </c>
      <c r="AF13" s="172">
        <v>0.4201388888888889</v>
      </c>
      <c r="AG13" s="172">
        <v>0.46122685185185186</v>
      </c>
      <c r="AH13" s="202">
        <v>0.61111111111111116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2">
      <c r="A14" s="174">
        <v>5</v>
      </c>
      <c r="B14" s="215">
        <v>315.35000000000002</v>
      </c>
      <c r="C14" s="175">
        <v>341.1</v>
      </c>
      <c r="D14" s="175">
        <v>433.96</v>
      </c>
      <c r="E14" s="175">
        <v>674.23</v>
      </c>
      <c r="F14" s="175">
        <v>727.24</v>
      </c>
      <c r="G14" s="175">
        <v>916.33</v>
      </c>
      <c r="H14" s="175">
        <v>1118.5999999999999</v>
      </c>
      <c r="I14" s="175">
        <v>1159.98</v>
      </c>
      <c r="J14" s="175">
        <v>1408.21</v>
      </c>
      <c r="K14" s="175">
        <v>1910.82</v>
      </c>
      <c r="L14" s="175">
        <v>1923.08</v>
      </c>
      <c r="M14" s="216">
        <v>2421.08</v>
      </c>
      <c r="N14" s="232"/>
      <c r="O14" s="203">
        <v>1286</v>
      </c>
      <c r="P14" s="183">
        <v>1555</v>
      </c>
      <c r="Q14" s="183">
        <v>1674</v>
      </c>
      <c r="R14" s="183">
        <v>2100</v>
      </c>
      <c r="S14" s="183">
        <v>2112</v>
      </c>
      <c r="T14" s="183">
        <v>2647</v>
      </c>
      <c r="U14" s="183">
        <v>3207</v>
      </c>
      <c r="V14" s="183">
        <v>4054</v>
      </c>
      <c r="W14" s="183">
        <v>4359</v>
      </c>
      <c r="X14" s="183">
        <v>5474</v>
      </c>
      <c r="Y14" s="183">
        <v>5784</v>
      </c>
      <c r="Z14" s="183">
        <v>6944</v>
      </c>
      <c r="AA14" s="183">
        <v>8438</v>
      </c>
      <c r="AB14" s="183">
        <v>12181</v>
      </c>
      <c r="AC14" s="183">
        <v>14812</v>
      </c>
      <c r="AD14" s="183">
        <v>26552</v>
      </c>
      <c r="AE14" s="183">
        <v>35271</v>
      </c>
      <c r="AF14" s="183">
        <v>59941</v>
      </c>
      <c r="AG14" s="183">
        <v>65803</v>
      </c>
      <c r="AH14" s="204">
        <v>87186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2">
      <c r="A15" s="176">
        <v>6</v>
      </c>
      <c r="B15" s="217">
        <v>298.3</v>
      </c>
      <c r="C15" s="177">
        <v>322.66000000000003</v>
      </c>
      <c r="D15" s="177">
        <v>410.49</v>
      </c>
      <c r="E15" s="177">
        <v>637.77</v>
      </c>
      <c r="F15" s="177">
        <v>687.93</v>
      </c>
      <c r="G15" s="177">
        <v>866.79</v>
      </c>
      <c r="H15" s="177">
        <v>1058.1199999999999</v>
      </c>
      <c r="I15" s="177">
        <v>1097.26</v>
      </c>
      <c r="J15" s="177">
        <v>1332.08</v>
      </c>
      <c r="K15" s="177">
        <v>1807.51</v>
      </c>
      <c r="L15" s="177">
        <v>1819.1</v>
      </c>
      <c r="M15" s="218">
        <v>2290.19</v>
      </c>
      <c r="N15" s="233"/>
      <c r="O15" s="205">
        <v>1181</v>
      </c>
      <c r="P15" s="184">
        <v>1428</v>
      </c>
      <c r="Q15" s="184">
        <v>1537</v>
      </c>
      <c r="R15" s="184">
        <v>1928</v>
      </c>
      <c r="S15" s="184">
        <v>1939</v>
      </c>
      <c r="T15" s="184">
        <v>2430</v>
      </c>
      <c r="U15" s="184">
        <v>2944</v>
      </c>
      <c r="V15" s="184">
        <v>3722</v>
      </c>
      <c r="W15" s="184">
        <v>4002</v>
      </c>
      <c r="X15" s="184">
        <v>5026</v>
      </c>
      <c r="Y15" s="184">
        <v>5311</v>
      </c>
      <c r="Z15" s="184">
        <v>6375</v>
      </c>
      <c r="AA15" s="184">
        <v>7747</v>
      </c>
      <c r="AB15" s="184">
        <v>11184</v>
      </c>
      <c r="AC15" s="184">
        <v>13599</v>
      </c>
      <c r="AD15" s="184">
        <v>24378</v>
      </c>
      <c r="AE15" s="184">
        <v>32383</v>
      </c>
      <c r="AF15" s="184">
        <v>55033</v>
      </c>
      <c r="AG15" s="184">
        <v>60415</v>
      </c>
      <c r="AH15" s="206">
        <v>80049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2">
      <c r="A16" s="176">
        <v>7</v>
      </c>
      <c r="B16" s="217">
        <v>283.86</v>
      </c>
      <c r="C16" s="177">
        <v>307.02999999999997</v>
      </c>
      <c r="D16" s="177">
        <v>390.62</v>
      </c>
      <c r="E16" s="177">
        <v>606.9</v>
      </c>
      <c r="F16" s="177">
        <v>654.62</v>
      </c>
      <c r="G16" s="177">
        <v>824.83</v>
      </c>
      <c r="H16" s="177">
        <v>1006.9</v>
      </c>
      <c r="I16" s="177">
        <v>1044.1400000000001</v>
      </c>
      <c r="J16" s="177">
        <v>1267.5899999999999</v>
      </c>
      <c r="K16" s="177">
        <v>1720</v>
      </c>
      <c r="L16" s="177">
        <v>1731.03</v>
      </c>
      <c r="M16" s="218">
        <v>2179.31</v>
      </c>
      <c r="N16" s="233"/>
      <c r="O16" s="205">
        <v>1098</v>
      </c>
      <c r="P16" s="184">
        <v>1328</v>
      </c>
      <c r="Q16" s="184">
        <v>1429</v>
      </c>
      <c r="R16" s="184">
        <v>1793</v>
      </c>
      <c r="S16" s="184">
        <v>1802</v>
      </c>
      <c r="T16" s="184">
        <v>2259</v>
      </c>
      <c r="U16" s="184">
        <v>2737</v>
      </c>
      <c r="V16" s="184">
        <v>3460</v>
      </c>
      <c r="W16" s="184">
        <v>3720</v>
      </c>
      <c r="X16" s="184">
        <v>4672</v>
      </c>
      <c r="Y16" s="184">
        <v>4937</v>
      </c>
      <c r="Z16" s="184">
        <v>5926</v>
      </c>
      <c r="AA16" s="184">
        <v>7201</v>
      </c>
      <c r="AB16" s="184">
        <v>10396</v>
      </c>
      <c r="AC16" s="184">
        <v>12641</v>
      </c>
      <c r="AD16" s="184">
        <v>22661</v>
      </c>
      <c r="AE16" s="184">
        <v>30101</v>
      </c>
      <c r="AF16" s="184">
        <v>51156</v>
      </c>
      <c r="AG16" s="184">
        <v>56158</v>
      </c>
      <c r="AH16" s="206">
        <v>74408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2">
      <c r="A17" s="176">
        <v>8</v>
      </c>
      <c r="B17" s="217">
        <v>271.54000000000002</v>
      </c>
      <c r="C17" s="177">
        <v>293.70999999999998</v>
      </c>
      <c r="D17" s="177">
        <v>373.66</v>
      </c>
      <c r="E17" s="177">
        <v>580.54999999999995</v>
      </c>
      <c r="F17" s="177">
        <v>626.20000000000005</v>
      </c>
      <c r="G17" s="177">
        <v>789.02</v>
      </c>
      <c r="H17" s="177">
        <v>963.19</v>
      </c>
      <c r="I17" s="177">
        <v>998.81</v>
      </c>
      <c r="J17" s="177">
        <v>1212.56</v>
      </c>
      <c r="K17" s="177">
        <v>1645.34</v>
      </c>
      <c r="L17" s="177">
        <v>1655.89</v>
      </c>
      <c r="M17" s="218">
        <v>2084.71</v>
      </c>
      <c r="N17" s="233"/>
      <c r="O17" s="205">
        <v>1031</v>
      </c>
      <c r="P17" s="184">
        <v>1247</v>
      </c>
      <c r="Q17" s="184">
        <v>1342</v>
      </c>
      <c r="R17" s="184">
        <v>1683</v>
      </c>
      <c r="S17" s="184">
        <v>1693</v>
      </c>
      <c r="T17" s="184">
        <v>2121</v>
      </c>
      <c r="U17" s="184">
        <v>2570</v>
      </c>
      <c r="V17" s="184">
        <v>3249</v>
      </c>
      <c r="W17" s="184">
        <v>3494</v>
      </c>
      <c r="X17" s="184">
        <v>4387</v>
      </c>
      <c r="Y17" s="184">
        <v>4636</v>
      </c>
      <c r="Z17" s="184">
        <v>5565</v>
      </c>
      <c r="AA17" s="184">
        <v>6763</v>
      </c>
      <c r="AB17" s="184">
        <v>9763</v>
      </c>
      <c r="AC17" s="184">
        <v>11871</v>
      </c>
      <c r="AD17" s="184">
        <v>21281</v>
      </c>
      <c r="AE17" s="184">
        <v>28269</v>
      </c>
      <c r="AF17" s="184">
        <v>48041</v>
      </c>
      <c r="AG17" s="184">
        <v>52740</v>
      </c>
      <c r="AH17" s="206">
        <v>69878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2">
      <c r="A18" s="176">
        <v>9</v>
      </c>
      <c r="B18" s="217">
        <v>260.97000000000003</v>
      </c>
      <c r="C18" s="177">
        <v>282.27</v>
      </c>
      <c r="D18" s="177">
        <v>359.12</v>
      </c>
      <c r="E18" s="177">
        <v>557.95000000000005</v>
      </c>
      <c r="F18" s="177">
        <v>601.83000000000004</v>
      </c>
      <c r="G18" s="177">
        <v>758.31</v>
      </c>
      <c r="H18" s="177">
        <v>925.69</v>
      </c>
      <c r="I18" s="177">
        <v>959.93</v>
      </c>
      <c r="J18" s="177">
        <v>1165.3599999999999</v>
      </c>
      <c r="K18" s="177">
        <v>1581.28</v>
      </c>
      <c r="L18" s="177">
        <v>1591.43</v>
      </c>
      <c r="M18" s="218">
        <v>2003.55</v>
      </c>
      <c r="N18" s="233"/>
      <c r="O18" s="205">
        <v>977</v>
      </c>
      <c r="P18" s="184">
        <v>1181</v>
      </c>
      <c r="Q18" s="184">
        <v>1271</v>
      </c>
      <c r="R18" s="184">
        <v>1595</v>
      </c>
      <c r="S18" s="184">
        <v>1604</v>
      </c>
      <c r="T18" s="184">
        <v>2010</v>
      </c>
      <c r="U18" s="184">
        <v>2435</v>
      </c>
      <c r="V18" s="184">
        <v>3078</v>
      </c>
      <c r="W18" s="184">
        <v>3310</v>
      </c>
      <c r="X18" s="184">
        <v>4156</v>
      </c>
      <c r="Y18" s="184">
        <v>4392</v>
      </c>
      <c r="Z18" s="184">
        <v>5272</v>
      </c>
      <c r="AA18" s="184">
        <v>6407</v>
      </c>
      <c r="AB18" s="184">
        <v>9249</v>
      </c>
      <c r="AC18" s="184">
        <v>11246</v>
      </c>
      <c r="AD18" s="184">
        <v>20160</v>
      </c>
      <c r="AE18" s="184">
        <v>26780</v>
      </c>
      <c r="AF18" s="184">
        <v>45512</v>
      </c>
      <c r="AG18" s="184">
        <v>49962</v>
      </c>
      <c r="AH18" s="206">
        <v>66199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2">
      <c r="A19" s="178">
        <v>10</v>
      </c>
      <c r="B19" s="219">
        <v>251.87</v>
      </c>
      <c r="C19" s="179">
        <v>272.43</v>
      </c>
      <c r="D19" s="179">
        <v>346.59</v>
      </c>
      <c r="E19" s="179">
        <v>538.49</v>
      </c>
      <c r="F19" s="179">
        <v>580.83000000000004</v>
      </c>
      <c r="G19" s="179">
        <v>731.86</v>
      </c>
      <c r="H19" s="179">
        <v>893.4</v>
      </c>
      <c r="I19" s="179">
        <v>926.45</v>
      </c>
      <c r="J19" s="179">
        <v>1124.71</v>
      </c>
      <c r="K19" s="179">
        <v>1526.13</v>
      </c>
      <c r="L19" s="179">
        <v>1535.92</v>
      </c>
      <c r="M19" s="220">
        <v>1933.67</v>
      </c>
      <c r="N19" s="234"/>
      <c r="O19" s="207">
        <v>932</v>
      </c>
      <c r="P19" s="185">
        <v>1127</v>
      </c>
      <c r="Q19" s="185">
        <v>1213</v>
      </c>
      <c r="R19" s="185">
        <v>1522</v>
      </c>
      <c r="S19" s="185">
        <v>1531</v>
      </c>
      <c r="T19" s="185">
        <v>1918</v>
      </c>
      <c r="U19" s="185">
        <v>2324</v>
      </c>
      <c r="V19" s="185">
        <v>2938</v>
      </c>
      <c r="W19" s="185">
        <v>3159</v>
      </c>
      <c r="X19" s="185">
        <v>3967</v>
      </c>
      <c r="Y19" s="185">
        <v>4192</v>
      </c>
      <c r="Z19" s="185">
        <v>5032</v>
      </c>
      <c r="AA19" s="185">
        <v>6115</v>
      </c>
      <c r="AB19" s="185">
        <v>8828</v>
      </c>
      <c r="AC19" s="185">
        <v>10735</v>
      </c>
      <c r="AD19" s="185">
        <v>19244</v>
      </c>
      <c r="AE19" s="185">
        <v>25562</v>
      </c>
      <c r="AF19" s="185">
        <v>43442</v>
      </c>
      <c r="AG19" s="185">
        <v>47690</v>
      </c>
      <c r="AH19" s="208">
        <v>63188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2">
      <c r="A20" s="176">
        <v>11</v>
      </c>
      <c r="B20" s="217">
        <v>244.01</v>
      </c>
      <c r="C20" s="177">
        <v>263.93</v>
      </c>
      <c r="D20" s="177">
        <v>335.78</v>
      </c>
      <c r="E20" s="177">
        <v>521.70000000000005</v>
      </c>
      <c r="F20" s="177">
        <v>562.72</v>
      </c>
      <c r="G20" s="177">
        <v>709.03</v>
      </c>
      <c r="H20" s="177">
        <v>865.54</v>
      </c>
      <c r="I20" s="177">
        <v>897.56</v>
      </c>
      <c r="J20" s="177">
        <v>1089.6400000000001</v>
      </c>
      <c r="K20" s="177">
        <v>1478.54</v>
      </c>
      <c r="L20" s="177">
        <v>1488.02</v>
      </c>
      <c r="M20" s="218">
        <v>1873.37</v>
      </c>
      <c r="N20" s="233"/>
      <c r="O20" s="205">
        <v>895</v>
      </c>
      <c r="P20" s="184">
        <v>1083</v>
      </c>
      <c r="Q20" s="184">
        <v>1166</v>
      </c>
      <c r="R20" s="184">
        <v>1463</v>
      </c>
      <c r="S20" s="184">
        <v>1471</v>
      </c>
      <c r="T20" s="184">
        <v>1843</v>
      </c>
      <c r="U20" s="184">
        <v>2233</v>
      </c>
      <c r="V20" s="184">
        <v>2823</v>
      </c>
      <c r="W20" s="184">
        <v>3036</v>
      </c>
      <c r="X20" s="184">
        <v>3812</v>
      </c>
      <c r="Y20" s="184">
        <v>4028</v>
      </c>
      <c r="Z20" s="184">
        <v>4836</v>
      </c>
      <c r="AA20" s="184">
        <v>5876</v>
      </c>
      <c r="AB20" s="184">
        <v>8483</v>
      </c>
      <c r="AC20" s="184">
        <v>10315</v>
      </c>
      <c r="AD20" s="184">
        <v>18491</v>
      </c>
      <c r="AE20" s="184">
        <v>24563</v>
      </c>
      <c r="AF20" s="184">
        <v>41743</v>
      </c>
      <c r="AG20" s="184">
        <v>45826</v>
      </c>
      <c r="AH20" s="206">
        <v>60718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2">
      <c r="A21" s="176">
        <v>12</v>
      </c>
      <c r="B21" s="217">
        <v>237.23</v>
      </c>
      <c r="C21" s="177">
        <v>256.60000000000002</v>
      </c>
      <c r="D21" s="177">
        <v>326.45999999999998</v>
      </c>
      <c r="E21" s="177">
        <v>507.2</v>
      </c>
      <c r="F21" s="177">
        <v>547.09</v>
      </c>
      <c r="G21" s="177">
        <v>689.34</v>
      </c>
      <c r="H21" s="177">
        <v>841.5</v>
      </c>
      <c r="I21" s="177">
        <v>872.62</v>
      </c>
      <c r="J21" s="177">
        <v>1059.3699999999999</v>
      </c>
      <c r="K21" s="177">
        <v>1437.46</v>
      </c>
      <c r="L21" s="177">
        <v>1446.69</v>
      </c>
      <c r="M21" s="218">
        <v>1821.33</v>
      </c>
      <c r="N21" s="233"/>
      <c r="O21" s="205">
        <v>866</v>
      </c>
      <c r="P21" s="184">
        <v>1047</v>
      </c>
      <c r="Q21" s="184">
        <v>1127</v>
      </c>
      <c r="R21" s="184">
        <v>1414</v>
      </c>
      <c r="S21" s="184">
        <v>1422</v>
      </c>
      <c r="T21" s="184">
        <v>1782</v>
      </c>
      <c r="U21" s="184">
        <v>2159</v>
      </c>
      <c r="V21" s="184">
        <v>2729</v>
      </c>
      <c r="W21" s="184">
        <v>2935</v>
      </c>
      <c r="X21" s="184">
        <v>3685</v>
      </c>
      <c r="Y21" s="184">
        <v>3894</v>
      </c>
      <c r="Z21" s="184">
        <v>4674</v>
      </c>
      <c r="AA21" s="184">
        <v>5680</v>
      </c>
      <c r="AB21" s="184">
        <v>8200</v>
      </c>
      <c r="AC21" s="184">
        <v>9971</v>
      </c>
      <c r="AD21" s="184">
        <v>17875</v>
      </c>
      <c r="AE21" s="184">
        <v>23744</v>
      </c>
      <c r="AF21" s="184">
        <v>40351</v>
      </c>
      <c r="AG21" s="184">
        <v>44297</v>
      </c>
      <c r="AH21" s="206">
        <v>58693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ht="12">
      <c r="A22" s="176">
        <v>13</v>
      </c>
      <c r="B22" s="217">
        <v>231.39</v>
      </c>
      <c r="C22" s="177">
        <v>250.28</v>
      </c>
      <c r="D22" s="177">
        <v>318.42</v>
      </c>
      <c r="E22" s="177">
        <v>494.72</v>
      </c>
      <c r="F22" s="177">
        <v>533.62</v>
      </c>
      <c r="G22" s="177">
        <v>672.36</v>
      </c>
      <c r="H22" s="177">
        <v>820.78</v>
      </c>
      <c r="I22" s="177">
        <v>851.14</v>
      </c>
      <c r="J22" s="177">
        <v>1033.28</v>
      </c>
      <c r="K22" s="177">
        <v>1402.07</v>
      </c>
      <c r="L22" s="177">
        <v>1411.06</v>
      </c>
      <c r="M22" s="218">
        <v>1776.48</v>
      </c>
      <c r="N22" s="233"/>
      <c r="O22" s="205">
        <v>842</v>
      </c>
      <c r="P22" s="184">
        <v>1018</v>
      </c>
      <c r="Q22" s="184">
        <v>1096</v>
      </c>
      <c r="R22" s="184">
        <v>1374</v>
      </c>
      <c r="S22" s="184">
        <v>1382</v>
      </c>
      <c r="T22" s="184">
        <v>1732</v>
      </c>
      <c r="U22" s="184">
        <v>2098</v>
      </c>
      <c r="V22" s="184">
        <v>2652</v>
      </c>
      <c r="W22" s="184">
        <v>2852</v>
      </c>
      <c r="X22" s="184">
        <v>3581</v>
      </c>
      <c r="Y22" s="184">
        <v>3785</v>
      </c>
      <c r="Z22" s="184">
        <v>4543</v>
      </c>
      <c r="AA22" s="184">
        <v>5521</v>
      </c>
      <c r="AB22" s="184">
        <v>7970</v>
      </c>
      <c r="AC22" s="184">
        <v>9691</v>
      </c>
      <c r="AD22" s="184">
        <v>17373</v>
      </c>
      <c r="AE22" s="184">
        <v>23077</v>
      </c>
      <c r="AF22" s="184">
        <v>39218</v>
      </c>
      <c r="AG22" s="184">
        <v>43053</v>
      </c>
      <c r="AH22" s="206">
        <v>57044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ht="12">
      <c r="A23" s="176">
        <v>14</v>
      </c>
      <c r="B23" s="217">
        <v>226.38</v>
      </c>
      <c r="C23" s="177">
        <v>244.86</v>
      </c>
      <c r="D23" s="177">
        <v>311.52</v>
      </c>
      <c r="E23" s="177">
        <v>484</v>
      </c>
      <c r="F23" s="177">
        <v>522.04999999999995</v>
      </c>
      <c r="G23" s="177">
        <v>657.79</v>
      </c>
      <c r="H23" s="177">
        <v>802.99</v>
      </c>
      <c r="I23" s="177">
        <v>832.69</v>
      </c>
      <c r="J23" s="177">
        <v>1010.89</v>
      </c>
      <c r="K23" s="177">
        <v>1371.69</v>
      </c>
      <c r="L23" s="177">
        <v>1380.49</v>
      </c>
      <c r="M23" s="218">
        <v>1737.98</v>
      </c>
      <c r="N23" s="233"/>
      <c r="O23" s="205">
        <v>822</v>
      </c>
      <c r="P23" s="184">
        <v>994</v>
      </c>
      <c r="Q23" s="184">
        <v>1070</v>
      </c>
      <c r="R23" s="184">
        <v>1342</v>
      </c>
      <c r="S23" s="184">
        <v>1350</v>
      </c>
      <c r="T23" s="184">
        <v>1692</v>
      </c>
      <c r="U23" s="184">
        <v>2049</v>
      </c>
      <c r="V23" s="184">
        <v>2591</v>
      </c>
      <c r="W23" s="184">
        <v>2786</v>
      </c>
      <c r="X23" s="184">
        <v>3498</v>
      </c>
      <c r="Y23" s="184">
        <v>3697</v>
      </c>
      <c r="Z23" s="184">
        <v>4438</v>
      </c>
      <c r="AA23" s="184">
        <v>5393</v>
      </c>
      <c r="AB23" s="184">
        <v>7785</v>
      </c>
      <c r="AC23" s="184">
        <v>9466</v>
      </c>
      <c r="AD23" s="184">
        <v>16969</v>
      </c>
      <c r="AE23" s="184">
        <v>22541</v>
      </c>
      <c r="AF23" s="184">
        <v>38307</v>
      </c>
      <c r="AG23" s="184">
        <v>42054</v>
      </c>
      <c r="AH23" s="206">
        <v>55720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12">
      <c r="A24" s="178">
        <v>15</v>
      </c>
      <c r="B24" s="219">
        <v>222.1</v>
      </c>
      <c r="C24" s="179">
        <v>240.23</v>
      </c>
      <c r="D24" s="179">
        <v>305.63</v>
      </c>
      <c r="E24" s="179">
        <v>474.85</v>
      </c>
      <c r="F24" s="179">
        <v>512.20000000000005</v>
      </c>
      <c r="G24" s="179">
        <v>645.37</v>
      </c>
      <c r="H24" s="179">
        <v>787.83</v>
      </c>
      <c r="I24" s="179">
        <v>816.97</v>
      </c>
      <c r="J24" s="179">
        <v>991.8</v>
      </c>
      <c r="K24" s="179">
        <v>1345.78</v>
      </c>
      <c r="L24" s="179">
        <v>1354.41</v>
      </c>
      <c r="M24" s="220">
        <v>1705.16</v>
      </c>
      <c r="N24" s="234"/>
      <c r="O24" s="207">
        <v>807</v>
      </c>
      <c r="P24" s="185">
        <v>976</v>
      </c>
      <c r="Q24" s="185">
        <v>1050</v>
      </c>
      <c r="R24" s="185">
        <v>1317</v>
      </c>
      <c r="S24" s="185">
        <v>1325</v>
      </c>
      <c r="T24" s="185">
        <v>1660</v>
      </c>
      <c r="U24" s="185">
        <v>2011</v>
      </c>
      <c r="V24" s="185">
        <v>2542</v>
      </c>
      <c r="W24" s="185">
        <v>2734</v>
      </c>
      <c r="X24" s="186">
        <v>3433</v>
      </c>
      <c r="Y24" s="185">
        <v>3628</v>
      </c>
      <c r="Z24" s="185">
        <v>4355</v>
      </c>
      <c r="AA24" s="185">
        <v>5292</v>
      </c>
      <c r="AB24" s="185">
        <v>7640</v>
      </c>
      <c r="AC24" s="185">
        <v>9290</v>
      </c>
      <c r="AD24" s="185">
        <v>16653</v>
      </c>
      <c r="AE24" s="185">
        <v>22121</v>
      </c>
      <c r="AF24" s="185">
        <v>37593</v>
      </c>
      <c r="AG24" s="185">
        <v>41270</v>
      </c>
      <c r="AH24" s="208">
        <v>54681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ht="12">
      <c r="A25" s="176">
        <v>16</v>
      </c>
      <c r="B25" s="217">
        <v>218.49</v>
      </c>
      <c r="C25" s="177">
        <v>236.33</v>
      </c>
      <c r="D25" s="177">
        <v>300.67</v>
      </c>
      <c r="E25" s="177">
        <v>467.14</v>
      </c>
      <c r="F25" s="177">
        <v>503.88</v>
      </c>
      <c r="G25" s="177">
        <v>634.89</v>
      </c>
      <c r="H25" s="177">
        <v>775.03</v>
      </c>
      <c r="I25" s="177">
        <v>803.69</v>
      </c>
      <c r="J25" s="177">
        <v>975.69</v>
      </c>
      <c r="K25" s="177">
        <v>1323.92</v>
      </c>
      <c r="L25" s="177">
        <v>1332.41</v>
      </c>
      <c r="M25" s="218">
        <v>1677.46</v>
      </c>
      <c r="N25" s="233"/>
      <c r="O25" s="205">
        <v>795</v>
      </c>
      <c r="P25" s="184">
        <v>962</v>
      </c>
      <c r="Q25" s="184">
        <v>1035</v>
      </c>
      <c r="R25" s="184">
        <v>1298</v>
      </c>
      <c r="S25" s="184">
        <v>1306</v>
      </c>
      <c r="T25" s="184">
        <v>1636</v>
      </c>
      <c r="U25" s="184">
        <v>1982</v>
      </c>
      <c r="V25" s="184">
        <v>2506</v>
      </c>
      <c r="W25" s="184">
        <v>2695</v>
      </c>
      <c r="X25" s="184">
        <v>3384</v>
      </c>
      <c r="Y25" s="184">
        <v>3576</v>
      </c>
      <c r="Z25" s="184">
        <v>4293</v>
      </c>
      <c r="AA25" s="184">
        <v>5216</v>
      </c>
      <c r="AB25" s="184">
        <v>7531</v>
      </c>
      <c r="AC25" s="184">
        <v>9157</v>
      </c>
      <c r="AD25" s="184">
        <v>16415</v>
      </c>
      <c r="AE25" s="184">
        <v>21805</v>
      </c>
      <c r="AF25" s="184">
        <v>37056</v>
      </c>
      <c r="AG25" s="184">
        <v>40680</v>
      </c>
      <c r="AH25" s="206">
        <v>53900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ht="12">
      <c r="A26" s="176">
        <v>17</v>
      </c>
      <c r="B26" s="217">
        <v>215.5</v>
      </c>
      <c r="C26" s="177">
        <v>233.09</v>
      </c>
      <c r="D26" s="177">
        <v>296.54000000000002</v>
      </c>
      <c r="E26" s="177">
        <v>460.73</v>
      </c>
      <c r="F26" s="177">
        <v>496.96</v>
      </c>
      <c r="G26" s="177">
        <v>626.17999999999995</v>
      </c>
      <c r="H26" s="177">
        <v>764.4</v>
      </c>
      <c r="I26" s="177">
        <v>792.67</v>
      </c>
      <c r="J26" s="177">
        <v>962.3</v>
      </c>
      <c r="K26" s="177">
        <v>1305.76</v>
      </c>
      <c r="L26" s="177">
        <v>1314.14</v>
      </c>
      <c r="M26" s="218">
        <v>1654.45</v>
      </c>
      <c r="N26" s="233"/>
      <c r="O26" s="205">
        <v>786</v>
      </c>
      <c r="P26" s="184">
        <v>950</v>
      </c>
      <c r="Q26" s="184">
        <v>1023</v>
      </c>
      <c r="R26" s="184">
        <v>1283</v>
      </c>
      <c r="S26" s="184">
        <v>1290</v>
      </c>
      <c r="T26" s="184">
        <v>1617</v>
      </c>
      <c r="U26" s="184">
        <v>1958</v>
      </c>
      <c r="V26" s="184">
        <v>2476</v>
      </c>
      <c r="W26" s="184">
        <v>2662</v>
      </c>
      <c r="X26" s="184">
        <v>3343</v>
      </c>
      <c r="Y26" s="184">
        <v>3533</v>
      </c>
      <c r="Z26" s="184">
        <v>4241</v>
      </c>
      <c r="AA26" s="184">
        <v>5153</v>
      </c>
      <c r="AB26" s="184">
        <v>7439</v>
      </c>
      <c r="AC26" s="184">
        <v>9046</v>
      </c>
      <c r="AD26" s="184">
        <v>16216</v>
      </c>
      <c r="AE26" s="184">
        <v>21541</v>
      </c>
      <c r="AF26" s="184">
        <v>36608</v>
      </c>
      <c r="AG26" s="184">
        <v>40188</v>
      </c>
      <c r="AH26" s="206">
        <v>53247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ht="12">
      <c r="A27" s="176">
        <v>18</v>
      </c>
      <c r="B27" s="217">
        <v>212.82</v>
      </c>
      <c r="C27" s="177">
        <v>230.2</v>
      </c>
      <c r="D27" s="177">
        <v>292.86</v>
      </c>
      <c r="E27" s="177">
        <v>455.02</v>
      </c>
      <c r="F27" s="177">
        <v>490.8</v>
      </c>
      <c r="G27" s="177">
        <v>618.41</v>
      </c>
      <c r="H27" s="177">
        <v>754.91</v>
      </c>
      <c r="I27" s="177">
        <v>782.83</v>
      </c>
      <c r="J27" s="177">
        <v>950.36</v>
      </c>
      <c r="K27" s="177">
        <v>1289.56</v>
      </c>
      <c r="L27" s="177">
        <v>1297.83</v>
      </c>
      <c r="M27" s="218">
        <v>1633.92</v>
      </c>
      <c r="N27" s="233"/>
      <c r="O27" s="205">
        <v>780</v>
      </c>
      <c r="P27" s="184">
        <v>943</v>
      </c>
      <c r="Q27" s="184">
        <v>1015</v>
      </c>
      <c r="R27" s="184">
        <v>1273</v>
      </c>
      <c r="S27" s="184">
        <v>1280</v>
      </c>
      <c r="T27" s="184">
        <v>1604</v>
      </c>
      <c r="U27" s="184">
        <v>1943</v>
      </c>
      <c r="V27" s="184">
        <v>2457</v>
      </c>
      <c r="W27" s="184">
        <v>2642</v>
      </c>
      <c r="X27" s="184">
        <v>3317</v>
      </c>
      <c r="Y27" s="184">
        <v>3505</v>
      </c>
      <c r="Z27" s="184">
        <v>4208</v>
      </c>
      <c r="AA27" s="184">
        <v>5114</v>
      </c>
      <c r="AB27" s="184">
        <v>7382</v>
      </c>
      <c r="AC27" s="184">
        <v>8976</v>
      </c>
      <c r="AD27" s="184">
        <v>16091</v>
      </c>
      <c r="AE27" s="184">
        <v>21375</v>
      </c>
      <c r="AF27" s="184">
        <v>36325</v>
      </c>
      <c r="AG27" s="184">
        <v>39878</v>
      </c>
      <c r="AH27" s="206">
        <v>52837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ht="12">
      <c r="A28" s="176">
        <v>19</v>
      </c>
      <c r="B28" s="217">
        <v>210.21</v>
      </c>
      <c r="C28" s="177">
        <v>227.37</v>
      </c>
      <c r="D28" s="177">
        <v>289.27</v>
      </c>
      <c r="E28" s="177">
        <v>449.44</v>
      </c>
      <c r="F28" s="177">
        <v>484.78</v>
      </c>
      <c r="G28" s="177">
        <v>610.83000000000004</v>
      </c>
      <c r="H28" s="177">
        <v>745.66</v>
      </c>
      <c r="I28" s="177">
        <v>773.24</v>
      </c>
      <c r="J28" s="177">
        <v>938.71</v>
      </c>
      <c r="K28" s="177">
        <v>1273.75</v>
      </c>
      <c r="L28" s="177">
        <v>1281.92</v>
      </c>
      <c r="M28" s="218">
        <v>1613.89</v>
      </c>
      <c r="N28" s="233"/>
      <c r="O28" s="205">
        <v>779</v>
      </c>
      <c r="P28" s="184">
        <v>942</v>
      </c>
      <c r="Q28" s="184">
        <v>1014</v>
      </c>
      <c r="R28" s="184">
        <v>1272</v>
      </c>
      <c r="S28" s="184">
        <v>1279</v>
      </c>
      <c r="T28" s="184">
        <v>1603</v>
      </c>
      <c r="U28" s="184">
        <v>1942</v>
      </c>
      <c r="V28" s="184">
        <v>2455</v>
      </c>
      <c r="W28" s="184">
        <v>2640</v>
      </c>
      <c r="X28" s="184">
        <v>3315</v>
      </c>
      <c r="Y28" s="184">
        <v>3503</v>
      </c>
      <c r="Z28" s="184">
        <v>4205</v>
      </c>
      <c r="AA28" s="184">
        <v>5110</v>
      </c>
      <c r="AB28" s="184">
        <v>7377</v>
      </c>
      <c r="AC28" s="184">
        <v>8970</v>
      </c>
      <c r="AD28" s="184">
        <v>16080</v>
      </c>
      <c r="AE28" s="184">
        <v>21360</v>
      </c>
      <c r="AF28" s="184">
        <v>36300</v>
      </c>
      <c r="AG28" s="184">
        <v>39850</v>
      </c>
      <c r="AH28" s="206">
        <v>52800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ht="12">
      <c r="A29" s="178">
        <v>20</v>
      </c>
      <c r="B29" s="219">
        <v>208.03</v>
      </c>
      <c r="C29" s="179">
        <v>225.01</v>
      </c>
      <c r="D29" s="179">
        <v>286.26</v>
      </c>
      <c r="E29" s="179">
        <v>444.76</v>
      </c>
      <c r="F29" s="179">
        <v>479.73</v>
      </c>
      <c r="G29" s="179">
        <v>604.47</v>
      </c>
      <c r="H29" s="179">
        <v>737.91</v>
      </c>
      <c r="I29" s="179">
        <v>765.19</v>
      </c>
      <c r="J29" s="179">
        <v>928.94</v>
      </c>
      <c r="K29" s="179">
        <v>1260.49</v>
      </c>
      <c r="L29" s="179">
        <v>1268.57</v>
      </c>
      <c r="M29" s="220">
        <v>1597.09</v>
      </c>
      <c r="N29" s="234"/>
      <c r="O29" s="207">
        <v>779</v>
      </c>
      <c r="P29" s="185">
        <v>942</v>
      </c>
      <c r="Q29" s="185">
        <v>1014</v>
      </c>
      <c r="R29" s="185">
        <v>1272</v>
      </c>
      <c r="S29" s="185">
        <v>1279</v>
      </c>
      <c r="T29" s="185">
        <v>1603</v>
      </c>
      <c r="U29" s="185">
        <v>1942</v>
      </c>
      <c r="V29" s="185">
        <v>2455</v>
      </c>
      <c r="W29" s="185">
        <v>2640</v>
      </c>
      <c r="X29" s="185">
        <v>3315</v>
      </c>
      <c r="Y29" s="185">
        <v>3503</v>
      </c>
      <c r="Z29" s="185">
        <v>4205</v>
      </c>
      <c r="AA29" s="185">
        <v>5110</v>
      </c>
      <c r="AB29" s="185">
        <v>7377</v>
      </c>
      <c r="AC29" s="185">
        <v>8970</v>
      </c>
      <c r="AD29" s="185">
        <v>16080</v>
      </c>
      <c r="AE29" s="185">
        <v>21360</v>
      </c>
      <c r="AF29" s="185">
        <v>36300</v>
      </c>
      <c r="AG29" s="185">
        <v>39850</v>
      </c>
      <c r="AH29" s="208">
        <v>52800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ht="12">
      <c r="A30" s="176">
        <v>21</v>
      </c>
      <c r="B30" s="217">
        <v>206.61</v>
      </c>
      <c r="C30" s="177">
        <v>223.47</v>
      </c>
      <c r="D30" s="177">
        <v>284.31</v>
      </c>
      <c r="E30" s="177">
        <v>441.72</v>
      </c>
      <c r="F30" s="177">
        <v>476.46</v>
      </c>
      <c r="G30" s="177">
        <v>600.34</v>
      </c>
      <c r="H30" s="177">
        <v>732.83</v>
      </c>
      <c r="I30" s="177">
        <v>759.96</v>
      </c>
      <c r="J30" s="177">
        <v>922.6</v>
      </c>
      <c r="K30" s="177">
        <v>1251.8800000000001</v>
      </c>
      <c r="L30" s="177">
        <v>1259.9100000000001</v>
      </c>
      <c r="M30" s="218">
        <v>1586.19</v>
      </c>
      <c r="N30" s="233"/>
      <c r="O30" s="205">
        <v>779</v>
      </c>
      <c r="P30" s="184">
        <v>942</v>
      </c>
      <c r="Q30" s="184">
        <v>1014</v>
      </c>
      <c r="R30" s="184">
        <v>1272</v>
      </c>
      <c r="S30" s="184">
        <v>1279</v>
      </c>
      <c r="T30" s="184">
        <v>1603</v>
      </c>
      <c r="U30" s="184">
        <v>1942</v>
      </c>
      <c r="V30" s="184">
        <v>2455</v>
      </c>
      <c r="W30" s="184">
        <v>2640</v>
      </c>
      <c r="X30" s="184">
        <v>3315</v>
      </c>
      <c r="Y30" s="184">
        <v>3503</v>
      </c>
      <c r="Z30" s="184">
        <v>4205</v>
      </c>
      <c r="AA30" s="184">
        <v>5110</v>
      </c>
      <c r="AB30" s="184">
        <v>7377</v>
      </c>
      <c r="AC30" s="184">
        <v>8970</v>
      </c>
      <c r="AD30" s="184">
        <v>16080</v>
      </c>
      <c r="AE30" s="184">
        <v>21360</v>
      </c>
      <c r="AF30" s="184">
        <v>36300</v>
      </c>
      <c r="AG30" s="184">
        <v>39850</v>
      </c>
      <c r="AH30" s="206">
        <v>52800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12">
      <c r="A31" s="176">
        <v>22</v>
      </c>
      <c r="B31" s="217">
        <v>205.88</v>
      </c>
      <c r="C31" s="177">
        <v>222.69</v>
      </c>
      <c r="D31" s="177">
        <v>283.31</v>
      </c>
      <c r="E31" s="177">
        <v>440.18</v>
      </c>
      <c r="F31" s="177">
        <v>474.79</v>
      </c>
      <c r="G31" s="177">
        <v>598.24</v>
      </c>
      <c r="H31" s="177">
        <v>730.31</v>
      </c>
      <c r="I31" s="177">
        <v>757.3</v>
      </c>
      <c r="J31" s="177">
        <v>919.37</v>
      </c>
      <c r="K31" s="177">
        <v>1247.5</v>
      </c>
      <c r="L31" s="177">
        <v>1255.5</v>
      </c>
      <c r="M31" s="218">
        <v>1580.63</v>
      </c>
      <c r="N31" s="233"/>
      <c r="O31" s="205">
        <v>779</v>
      </c>
      <c r="P31" s="184">
        <v>942</v>
      </c>
      <c r="Q31" s="184">
        <v>1014</v>
      </c>
      <c r="R31" s="184">
        <v>1272</v>
      </c>
      <c r="S31" s="184">
        <v>1279</v>
      </c>
      <c r="T31" s="184">
        <v>1603</v>
      </c>
      <c r="U31" s="184">
        <v>1942</v>
      </c>
      <c r="V31" s="184">
        <v>2455</v>
      </c>
      <c r="W31" s="184">
        <v>2640</v>
      </c>
      <c r="X31" s="184">
        <v>3315</v>
      </c>
      <c r="Y31" s="184">
        <v>3503</v>
      </c>
      <c r="Z31" s="184">
        <v>4205</v>
      </c>
      <c r="AA31" s="184">
        <v>5110</v>
      </c>
      <c r="AB31" s="184">
        <v>7377</v>
      </c>
      <c r="AC31" s="184">
        <v>8970</v>
      </c>
      <c r="AD31" s="184">
        <v>16080</v>
      </c>
      <c r="AE31" s="184">
        <v>21360</v>
      </c>
      <c r="AF31" s="184">
        <v>36300</v>
      </c>
      <c r="AG31" s="184">
        <v>39850</v>
      </c>
      <c r="AH31" s="206">
        <v>52800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ht="12">
      <c r="A32" s="176">
        <v>23</v>
      </c>
      <c r="B32" s="217">
        <v>205.8</v>
      </c>
      <c r="C32" s="177">
        <v>222.6</v>
      </c>
      <c r="D32" s="177">
        <v>283.2</v>
      </c>
      <c r="E32" s="177">
        <v>440</v>
      </c>
      <c r="F32" s="177">
        <v>474.6</v>
      </c>
      <c r="G32" s="177">
        <v>598</v>
      </c>
      <c r="H32" s="177">
        <v>730</v>
      </c>
      <c r="I32" s="177">
        <v>757</v>
      </c>
      <c r="J32" s="177">
        <v>919</v>
      </c>
      <c r="K32" s="177">
        <v>1247</v>
      </c>
      <c r="L32" s="177">
        <v>1255</v>
      </c>
      <c r="M32" s="218">
        <v>1580</v>
      </c>
      <c r="N32" s="233"/>
      <c r="O32" s="205">
        <v>779</v>
      </c>
      <c r="P32" s="184">
        <v>942</v>
      </c>
      <c r="Q32" s="184">
        <v>1014</v>
      </c>
      <c r="R32" s="184">
        <v>1272</v>
      </c>
      <c r="S32" s="184">
        <v>1279</v>
      </c>
      <c r="T32" s="184">
        <v>1603</v>
      </c>
      <c r="U32" s="184">
        <v>1942</v>
      </c>
      <c r="V32" s="184">
        <v>2455</v>
      </c>
      <c r="W32" s="184">
        <v>2640</v>
      </c>
      <c r="X32" s="184">
        <v>3315</v>
      </c>
      <c r="Y32" s="184">
        <v>3503</v>
      </c>
      <c r="Z32" s="184">
        <v>4205</v>
      </c>
      <c r="AA32" s="184">
        <v>5110</v>
      </c>
      <c r="AB32" s="184">
        <v>7377</v>
      </c>
      <c r="AC32" s="184">
        <v>8970</v>
      </c>
      <c r="AD32" s="184">
        <v>16080</v>
      </c>
      <c r="AE32" s="184">
        <v>21360</v>
      </c>
      <c r="AF32" s="184">
        <v>36300</v>
      </c>
      <c r="AG32" s="184">
        <v>39850</v>
      </c>
      <c r="AH32" s="206">
        <v>52800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  <row r="33" spans="1:257" ht="12">
      <c r="A33" s="176">
        <v>24</v>
      </c>
      <c r="B33" s="217">
        <v>205.8</v>
      </c>
      <c r="C33" s="177">
        <v>222.6</v>
      </c>
      <c r="D33" s="177">
        <v>283.2</v>
      </c>
      <c r="E33" s="177">
        <v>440</v>
      </c>
      <c r="F33" s="177">
        <v>474.6</v>
      </c>
      <c r="G33" s="177">
        <v>598</v>
      </c>
      <c r="H33" s="177">
        <v>730</v>
      </c>
      <c r="I33" s="177">
        <v>757</v>
      </c>
      <c r="J33" s="177">
        <v>919</v>
      </c>
      <c r="K33" s="177">
        <v>1247</v>
      </c>
      <c r="L33" s="177">
        <v>1255</v>
      </c>
      <c r="M33" s="218">
        <v>1580</v>
      </c>
      <c r="N33" s="233"/>
      <c r="O33" s="205">
        <v>779</v>
      </c>
      <c r="P33" s="184">
        <v>942</v>
      </c>
      <c r="Q33" s="184">
        <v>1014</v>
      </c>
      <c r="R33" s="184">
        <v>1272</v>
      </c>
      <c r="S33" s="184">
        <v>1279</v>
      </c>
      <c r="T33" s="184">
        <v>1603</v>
      </c>
      <c r="U33" s="184">
        <v>1942</v>
      </c>
      <c r="V33" s="184">
        <v>2455</v>
      </c>
      <c r="W33" s="184">
        <v>2640</v>
      </c>
      <c r="X33" s="184">
        <v>3315</v>
      </c>
      <c r="Y33" s="184">
        <v>3503</v>
      </c>
      <c r="Z33" s="184">
        <v>4205</v>
      </c>
      <c r="AA33" s="184">
        <v>5110</v>
      </c>
      <c r="AB33" s="184">
        <v>7377</v>
      </c>
      <c r="AC33" s="184">
        <v>8970</v>
      </c>
      <c r="AD33" s="184">
        <v>16080</v>
      </c>
      <c r="AE33" s="184">
        <v>21360</v>
      </c>
      <c r="AF33" s="184">
        <v>36300</v>
      </c>
      <c r="AG33" s="184">
        <v>39850</v>
      </c>
      <c r="AH33" s="206">
        <v>52800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</row>
    <row r="34" spans="1:257" ht="12">
      <c r="A34" s="178">
        <v>25</v>
      </c>
      <c r="B34" s="219">
        <v>205.8</v>
      </c>
      <c r="C34" s="179">
        <v>222.6</v>
      </c>
      <c r="D34" s="179">
        <v>283.2</v>
      </c>
      <c r="E34" s="179">
        <v>440</v>
      </c>
      <c r="F34" s="179">
        <v>474.6</v>
      </c>
      <c r="G34" s="179">
        <v>598</v>
      </c>
      <c r="H34" s="179">
        <v>730</v>
      </c>
      <c r="I34" s="179">
        <v>757</v>
      </c>
      <c r="J34" s="179">
        <v>919</v>
      </c>
      <c r="K34" s="179">
        <v>1247</v>
      </c>
      <c r="L34" s="179">
        <v>1255</v>
      </c>
      <c r="M34" s="220">
        <v>1580</v>
      </c>
      <c r="N34" s="234"/>
      <c r="O34" s="207">
        <v>779</v>
      </c>
      <c r="P34" s="185">
        <v>942</v>
      </c>
      <c r="Q34" s="185">
        <v>1014</v>
      </c>
      <c r="R34" s="185">
        <v>1272</v>
      </c>
      <c r="S34" s="185">
        <v>1279</v>
      </c>
      <c r="T34" s="185">
        <v>1603</v>
      </c>
      <c r="U34" s="185">
        <v>1942</v>
      </c>
      <c r="V34" s="185">
        <v>2455</v>
      </c>
      <c r="W34" s="185">
        <v>2640</v>
      </c>
      <c r="X34" s="185">
        <v>3315</v>
      </c>
      <c r="Y34" s="185">
        <v>3503</v>
      </c>
      <c r="Z34" s="185">
        <v>4205</v>
      </c>
      <c r="AA34" s="185">
        <v>5110</v>
      </c>
      <c r="AB34" s="185">
        <v>7377</v>
      </c>
      <c r="AC34" s="185">
        <v>8970</v>
      </c>
      <c r="AD34" s="185">
        <v>16080</v>
      </c>
      <c r="AE34" s="185">
        <v>21360</v>
      </c>
      <c r="AF34" s="185">
        <v>36300</v>
      </c>
      <c r="AG34" s="185">
        <v>39850</v>
      </c>
      <c r="AH34" s="208">
        <v>52800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</row>
    <row r="35" spans="1:257" ht="12">
      <c r="A35" s="176">
        <v>26</v>
      </c>
      <c r="B35" s="217">
        <v>205.8</v>
      </c>
      <c r="C35" s="177">
        <v>222.6</v>
      </c>
      <c r="D35" s="177">
        <v>283.2</v>
      </c>
      <c r="E35" s="177">
        <v>440</v>
      </c>
      <c r="F35" s="177">
        <v>474.6</v>
      </c>
      <c r="G35" s="177">
        <v>598</v>
      </c>
      <c r="H35" s="177">
        <v>730</v>
      </c>
      <c r="I35" s="177">
        <v>757</v>
      </c>
      <c r="J35" s="177">
        <v>919</v>
      </c>
      <c r="K35" s="177">
        <v>1247</v>
      </c>
      <c r="L35" s="177">
        <v>1255</v>
      </c>
      <c r="M35" s="218">
        <v>1580</v>
      </c>
      <c r="N35" s="233"/>
      <c r="O35" s="205">
        <v>779</v>
      </c>
      <c r="P35" s="184">
        <v>942</v>
      </c>
      <c r="Q35" s="184">
        <v>1014</v>
      </c>
      <c r="R35" s="184">
        <v>1272</v>
      </c>
      <c r="S35" s="184">
        <v>1279</v>
      </c>
      <c r="T35" s="184">
        <v>1603</v>
      </c>
      <c r="U35" s="184">
        <v>1942</v>
      </c>
      <c r="V35" s="184">
        <v>2455</v>
      </c>
      <c r="W35" s="184">
        <v>2640</v>
      </c>
      <c r="X35" s="184">
        <v>3315</v>
      </c>
      <c r="Y35" s="184">
        <v>3503</v>
      </c>
      <c r="Z35" s="184">
        <v>4205</v>
      </c>
      <c r="AA35" s="184">
        <v>5110</v>
      </c>
      <c r="AB35" s="184">
        <v>7377</v>
      </c>
      <c r="AC35" s="184">
        <v>8970</v>
      </c>
      <c r="AD35" s="184">
        <v>16080</v>
      </c>
      <c r="AE35" s="184">
        <v>21360</v>
      </c>
      <c r="AF35" s="184">
        <v>36300</v>
      </c>
      <c r="AG35" s="184">
        <v>39850</v>
      </c>
      <c r="AH35" s="206">
        <v>52800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</row>
    <row r="36" spans="1:257" ht="12">
      <c r="A36" s="176">
        <v>27</v>
      </c>
      <c r="B36" s="217">
        <v>205.8</v>
      </c>
      <c r="C36" s="177">
        <v>222.6</v>
      </c>
      <c r="D36" s="177">
        <v>283.2</v>
      </c>
      <c r="E36" s="177">
        <v>440</v>
      </c>
      <c r="F36" s="177">
        <v>474.6</v>
      </c>
      <c r="G36" s="177">
        <v>598</v>
      </c>
      <c r="H36" s="177">
        <v>730</v>
      </c>
      <c r="I36" s="177">
        <v>757</v>
      </c>
      <c r="J36" s="177">
        <v>919</v>
      </c>
      <c r="K36" s="177">
        <v>1247</v>
      </c>
      <c r="L36" s="177">
        <v>1255</v>
      </c>
      <c r="M36" s="218">
        <v>1580</v>
      </c>
      <c r="N36" s="233"/>
      <c r="O36" s="205">
        <v>779</v>
      </c>
      <c r="P36" s="184">
        <v>942</v>
      </c>
      <c r="Q36" s="184">
        <v>1014</v>
      </c>
      <c r="R36" s="184">
        <v>1272</v>
      </c>
      <c r="S36" s="184">
        <v>1279</v>
      </c>
      <c r="T36" s="184">
        <v>1603</v>
      </c>
      <c r="U36" s="184">
        <v>1942</v>
      </c>
      <c r="V36" s="184">
        <v>2455</v>
      </c>
      <c r="W36" s="184">
        <v>2640</v>
      </c>
      <c r="X36" s="184">
        <v>3315</v>
      </c>
      <c r="Y36" s="184">
        <v>3503</v>
      </c>
      <c r="Z36" s="184">
        <v>4205</v>
      </c>
      <c r="AA36" s="184">
        <v>5110</v>
      </c>
      <c r="AB36" s="184">
        <v>7377</v>
      </c>
      <c r="AC36" s="184">
        <v>8970</v>
      </c>
      <c r="AD36" s="184">
        <v>16080</v>
      </c>
      <c r="AE36" s="184">
        <v>21360</v>
      </c>
      <c r="AF36" s="184">
        <v>36300</v>
      </c>
      <c r="AG36" s="184">
        <v>39850</v>
      </c>
      <c r="AH36" s="206">
        <v>52800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</row>
    <row r="37" spans="1:257" ht="12">
      <c r="A37" s="176">
        <v>28</v>
      </c>
      <c r="B37" s="217">
        <v>205.82</v>
      </c>
      <c r="C37" s="177">
        <v>222.62</v>
      </c>
      <c r="D37" s="177">
        <v>283.23</v>
      </c>
      <c r="E37" s="177">
        <v>440.04</v>
      </c>
      <c r="F37" s="177">
        <v>474.65</v>
      </c>
      <c r="G37" s="177">
        <v>598.05999999999995</v>
      </c>
      <c r="H37" s="177">
        <v>730.1</v>
      </c>
      <c r="I37" s="177">
        <v>757.08</v>
      </c>
      <c r="J37" s="177">
        <v>919.09</v>
      </c>
      <c r="K37" s="177">
        <v>1247.1199999999999</v>
      </c>
      <c r="L37" s="177">
        <v>1255.1300000000001</v>
      </c>
      <c r="M37" s="218">
        <v>1580.16</v>
      </c>
      <c r="N37" s="233"/>
      <c r="O37" s="205">
        <v>779</v>
      </c>
      <c r="P37" s="184">
        <v>942</v>
      </c>
      <c r="Q37" s="184">
        <v>1014</v>
      </c>
      <c r="R37" s="184">
        <v>1272</v>
      </c>
      <c r="S37" s="184">
        <v>1279</v>
      </c>
      <c r="T37" s="184">
        <v>1603</v>
      </c>
      <c r="U37" s="184">
        <v>1942</v>
      </c>
      <c r="V37" s="184">
        <v>2455</v>
      </c>
      <c r="W37" s="184">
        <v>2640</v>
      </c>
      <c r="X37" s="184">
        <v>3315</v>
      </c>
      <c r="Y37" s="184">
        <v>3503</v>
      </c>
      <c r="Z37" s="184">
        <v>4205</v>
      </c>
      <c r="AA37" s="184">
        <v>5110</v>
      </c>
      <c r="AB37" s="184">
        <v>7377</v>
      </c>
      <c r="AC37" s="184">
        <v>8970</v>
      </c>
      <c r="AD37" s="184">
        <v>16080</v>
      </c>
      <c r="AE37" s="184">
        <v>21360</v>
      </c>
      <c r="AF37" s="184">
        <v>36300</v>
      </c>
      <c r="AG37" s="184">
        <v>39850</v>
      </c>
      <c r="AH37" s="206">
        <v>52800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ht="12">
      <c r="A38" s="176">
        <v>29</v>
      </c>
      <c r="B38" s="217">
        <v>205.99</v>
      </c>
      <c r="C38" s="177">
        <v>222.8</v>
      </c>
      <c r="D38" s="177">
        <v>283.45999999999998</v>
      </c>
      <c r="E38" s="177">
        <v>440.4</v>
      </c>
      <c r="F38" s="177">
        <v>475.03</v>
      </c>
      <c r="G38" s="177">
        <v>598.54</v>
      </c>
      <c r="H38" s="177">
        <v>730.69</v>
      </c>
      <c r="I38" s="177">
        <v>757.68</v>
      </c>
      <c r="J38" s="177">
        <v>919.83</v>
      </c>
      <c r="K38" s="177">
        <v>1248.1199999999999</v>
      </c>
      <c r="L38" s="177">
        <v>1256.1300000000001</v>
      </c>
      <c r="M38" s="218">
        <v>1581.42</v>
      </c>
      <c r="N38" s="233"/>
      <c r="O38" s="205">
        <v>780</v>
      </c>
      <c r="P38" s="184">
        <v>942</v>
      </c>
      <c r="Q38" s="184">
        <v>1014</v>
      </c>
      <c r="R38" s="184">
        <v>1272</v>
      </c>
      <c r="S38" s="184">
        <v>1279</v>
      </c>
      <c r="T38" s="184">
        <v>1603</v>
      </c>
      <c r="U38" s="184">
        <v>1942</v>
      </c>
      <c r="V38" s="184">
        <v>2455</v>
      </c>
      <c r="W38" s="184">
        <v>2640</v>
      </c>
      <c r="X38" s="184">
        <v>3315</v>
      </c>
      <c r="Y38" s="184">
        <v>3503</v>
      </c>
      <c r="Z38" s="184">
        <v>4205</v>
      </c>
      <c r="AA38" s="184">
        <v>5110</v>
      </c>
      <c r="AB38" s="184">
        <v>7377</v>
      </c>
      <c r="AC38" s="184">
        <v>8970</v>
      </c>
      <c r="AD38" s="184">
        <v>16080</v>
      </c>
      <c r="AE38" s="184">
        <v>21360</v>
      </c>
      <c r="AF38" s="184">
        <v>36300</v>
      </c>
      <c r="AG38" s="184">
        <v>39850</v>
      </c>
      <c r="AH38" s="206">
        <v>52800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ht="12">
      <c r="A39" s="178">
        <v>30</v>
      </c>
      <c r="B39" s="219">
        <v>206.32</v>
      </c>
      <c r="C39" s="179">
        <v>223.16</v>
      </c>
      <c r="D39" s="179">
        <v>283.91000000000003</v>
      </c>
      <c r="E39" s="179">
        <v>441.1</v>
      </c>
      <c r="F39" s="179">
        <v>475.79</v>
      </c>
      <c r="G39" s="179">
        <v>599.5</v>
      </c>
      <c r="H39" s="179">
        <v>731.81</v>
      </c>
      <c r="I39" s="179">
        <v>758.9</v>
      </c>
      <c r="J39" s="179">
        <v>921.3</v>
      </c>
      <c r="K39" s="179">
        <v>1250.1300000000001</v>
      </c>
      <c r="L39" s="179">
        <v>1258.1500000000001</v>
      </c>
      <c r="M39" s="220">
        <v>1583.96</v>
      </c>
      <c r="N39" s="234"/>
      <c r="O39" s="207">
        <v>781</v>
      </c>
      <c r="P39" s="185">
        <v>944</v>
      </c>
      <c r="Q39" s="185">
        <v>1015</v>
      </c>
      <c r="R39" s="185">
        <v>1273</v>
      </c>
      <c r="S39" s="185">
        <v>1280</v>
      </c>
      <c r="T39" s="185">
        <v>1603</v>
      </c>
      <c r="U39" s="185">
        <v>1942</v>
      </c>
      <c r="V39" s="185">
        <v>2455</v>
      </c>
      <c r="W39" s="185">
        <v>2640</v>
      </c>
      <c r="X39" s="185">
        <v>3315</v>
      </c>
      <c r="Y39" s="185">
        <v>3503</v>
      </c>
      <c r="Z39" s="185">
        <v>4205</v>
      </c>
      <c r="AA39" s="185">
        <v>5110</v>
      </c>
      <c r="AB39" s="185">
        <v>7377</v>
      </c>
      <c r="AC39" s="185">
        <v>8970</v>
      </c>
      <c r="AD39" s="185">
        <v>16080</v>
      </c>
      <c r="AE39" s="185">
        <v>21360</v>
      </c>
      <c r="AF39" s="185">
        <v>36300</v>
      </c>
      <c r="AG39" s="185">
        <v>39850</v>
      </c>
      <c r="AH39" s="208">
        <v>52800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ht="12">
      <c r="A40" s="176">
        <v>31</v>
      </c>
      <c r="B40" s="217">
        <v>206.79</v>
      </c>
      <c r="C40" s="177">
        <v>223.67</v>
      </c>
      <c r="D40" s="177">
        <v>284.57</v>
      </c>
      <c r="E40" s="177">
        <v>442.12</v>
      </c>
      <c r="F40" s="177">
        <v>476.89</v>
      </c>
      <c r="G40" s="177">
        <v>600.88</v>
      </c>
      <c r="H40" s="177">
        <v>733.49</v>
      </c>
      <c r="I40" s="177">
        <v>760.65</v>
      </c>
      <c r="J40" s="177">
        <v>923.43</v>
      </c>
      <c r="K40" s="177">
        <v>1253.01</v>
      </c>
      <c r="L40" s="177">
        <v>1261.05</v>
      </c>
      <c r="M40" s="218">
        <v>1587.62</v>
      </c>
      <c r="N40" s="233"/>
      <c r="O40" s="205">
        <v>783</v>
      </c>
      <c r="P40" s="184">
        <v>945</v>
      </c>
      <c r="Q40" s="184">
        <v>1017</v>
      </c>
      <c r="R40" s="184">
        <v>1274</v>
      </c>
      <c r="S40" s="184">
        <v>1281</v>
      </c>
      <c r="T40" s="184">
        <v>1604</v>
      </c>
      <c r="U40" s="184">
        <v>1942</v>
      </c>
      <c r="V40" s="184">
        <v>2455</v>
      </c>
      <c r="W40" s="184">
        <v>2640</v>
      </c>
      <c r="X40" s="184">
        <v>3315</v>
      </c>
      <c r="Y40" s="184">
        <v>3503</v>
      </c>
      <c r="Z40" s="184">
        <v>4205</v>
      </c>
      <c r="AA40" s="184">
        <v>5110</v>
      </c>
      <c r="AB40" s="184">
        <v>7377</v>
      </c>
      <c r="AC40" s="184">
        <v>8970</v>
      </c>
      <c r="AD40" s="184">
        <v>16080</v>
      </c>
      <c r="AE40" s="184">
        <v>21360</v>
      </c>
      <c r="AF40" s="184">
        <v>36300</v>
      </c>
      <c r="AG40" s="184">
        <v>39850</v>
      </c>
      <c r="AH40" s="206">
        <v>52800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ht="12">
      <c r="A41" s="176">
        <v>32</v>
      </c>
      <c r="B41" s="217">
        <v>207.42</v>
      </c>
      <c r="C41" s="177">
        <v>224.35</v>
      </c>
      <c r="D41" s="177">
        <v>285.43</v>
      </c>
      <c r="E41" s="177">
        <v>443.46</v>
      </c>
      <c r="F41" s="177">
        <v>478.33</v>
      </c>
      <c r="G41" s="177">
        <v>602.70000000000005</v>
      </c>
      <c r="H41" s="177">
        <v>735.71</v>
      </c>
      <c r="I41" s="177">
        <v>762.95</v>
      </c>
      <c r="J41" s="177">
        <v>926.22</v>
      </c>
      <c r="K41" s="177">
        <v>1256.8</v>
      </c>
      <c r="L41" s="177">
        <v>1264.8699999999999</v>
      </c>
      <c r="M41" s="218">
        <v>1592.42</v>
      </c>
      <c r="N41" s="233"/>
      <c r="O41" s="205">
        <v>785</v>
      </c>
      <c r="P41" s="184">
        <v>948</v>
      </c>
      <c r="Q41" s="184">
        <v>1019</v>
      </c>
      <c r="R41" s="184">
        <v>1276</v>
      </c>
      <c r="S41" s="184">
        <v>1283</v>
      </c>
      <c r="T41" s="184">
        <v>1606</v>
      </c>
      <c r="U41" s="184">
        <v>1944</v>
      </c>
      <c r="V41" s="184">
        <v>2456</v>
      </c>
      <c r="W41" s="184">
        <v>2641</v>
      </c>
      <c r="X41" s="184">
        <v>3316</v>
      </c>
      <c r="Y41" s="184">
        <v>3504</v>
      </c>
      <c r="Z41" s="184">
        <v>4206</v>
      </c>
      <c r="AA41" s="184">
        <v>5111</v>
      </c>
      <c r="AB41" s="184">
        <v>7378</v>
      </c>
      <c r="AC41" s="184">
        <v>8972</v>
      </c>
      <c r="AD41" s="184">
        <v>16083</v>
      </c>
      <c r="AE41" s="184">
        <v>21364</v>
      </c>
      <c r="AF41" s="184">
        <v>36307</v>
      </c>
      <c r="AG41" s="184">
        <v>39858</v>
      </c>
      <c r="AH41" s="206">
        <v>52811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</row>
    <row r="42" spans="1:257" ht="12">
      <c r="A42" s="176">
        <v>33</v>
      </c>
      <c r="B42" s="217">
        <v>208.19</v>
      </c>
      <c r="C42" s="177">
        <v>225.19</v>
      </c>
      <c r="D42" s="177">
        <v>286.49</v>
      </c>
      <c r="E42" s="177">
        <v>445.12</v>
      </c>
      <c r="F42" s="177">
        <v>480.12</v>
      </c>
      <c r="G42" s="177">
        <v>604.96</v>
      </c>
      <c r="H42" s="177">
        <v>738.49</v>
      </c>
      <c r="I42" s="177">
        <v>765.81</v>
      </c>
      <c r="J42" s="177">
        <v>929.69</v>
      </c>
      <c r="K42" s="177">
        <v>1261.51</v>
      </c>
      <c r="L42" s="177">
        <v>1269.5999999999999</v>
      </c>
      <c r="M42" s="218">
        <v>1598.38</v>
      </c>
      <c r="N42" s="233"/>
      <c r="O42" s="205">
        <v>788</v>
      </c>
      <c r="P42" s="184">
        <v>951</v>
      </c>
      <c r="Q42" s="184">
        <v>1022</v>
      </c>
      <c r="R42" s="184">
        <v>1279</v>
      </c>
      <c r="S42" s="184">
        <v>1286</v>
      </c>
      <c r="T42" s="184">
        <v>1608</v>
      </c>
      <c r="U42" s="184">
        <v>1947</v>
      </c>
      <c r="V42" s="184">
        <v>2460</v>
      </c>
      <c r="W42" s="184">
        <v>2645</v>
      </c>
      <c r="X42" s="184">
        <v>3319</v>
      </c>
      <c r="Y42" s="184">
        <v>3507</v>
      </c>
      <c r="Z42" s="184">
        <v>4210</v>
      </c>
      <c r="AA42" s="184">
        <v>5116</v>
      </c>
      <c r="AB42" s="184">
        <v>7385</v>
      </c>
      <c r="AC42" s="184">
        <v>8980</v>
      </c>
      <c r="AD42" s="184">
        <v>16098</v>
      </c>
      <c r="AE42" s="184">
        <v>21384</v>
      </c>
      <c r="AF42" s="184">
        <v>36340</v>
      </c>
      <c r="AG42" s="184">
        <v>39894</v>
      </c>
      <c r="AH42" s="206">
        <v>52858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</row>
    <row r="43" spans="1:257" ht="12">
      <c r="A43" s="176">
        <v>34</v>
      </c>
      <c r="B43" s="217">
        <v>209.15</v>
      </c>
      <c r="C43" s="177">
        <v>226.22</v>
      </c>
      <c r="D43" s="177">
        <v>287.8</v>
      </c>
      <c r="E43" s="177">
        <v>447.15</v>
      </c>
      <c r="F43" s="177">
        <v>482.32</v>
      </c>
      <c r="G43" s="177">
        <v>607.72</v>
      </c>
      <c r="H43" s="177">
        <v>741.85</v>
      </c>
      <c r="I43" s="177">
        <v>769.31</v>
      </c>
      <c r="J43" s="177">
        <v>933.94</v>
      </c>
      <c r="K43" s="177">
        <v>1267.28</v>
      </c>
      <c r="L43" s="177">
        <v>1275.4100000000001</v>
      </c>
      <c r="M43" s="218">
        <v>1605.69</v>
      </c>
      <c r="N43" s="233"/>
      <c r="O43" s="205">
        <v>792</v>
      </c>
      <c r="P43" s="184">
        <v>954</v>
      </c>
      <c r="Q43" s="184">
        <v>1026</v>
      </c>
      <c r="R43" s="184">
        <v>1283</v>
      </c>
      <c r="S43" s="184">
        <v>1290</v>
      </c>
      <c r="T43" s="184">
        <v>1613</v>
      </c>
      <c r="U43" s="184">
        <v>1952</v>
      </c>
      <c r="V43" s="184">
        <v>2465</v>
      </c>
      <c r="W43" s="184">
        <v>2650</v>
      </c>
      <c r="X43" s="184">
        <v>3324</v>
      </c>
      <c r="Y43" s="184">
        <v>3512</v>
      </c>
      <c r="Z43" s="184">
        <v>4216</v>
      </c>
      <c r="AA43" s="184">
        <v>5124</v>
      </c>
      <c r="AB43" s="184">
        <v>7397</v>
      </c>
      <c r="AC43" s="184">
        <v>8994</v>
      </c>
      <c r="AD43" s="184">
        <v>16124</v>
      </c>
      <c r="AE43" s="184">
        <v>21418</v>
      </c>
      <c r="AF43" s="184">
        <v>36398</v>
      </c>
      <c r="AG43" s="184">
        <v>39958</v>
      </c>
      <c r="AH43" s="206">
        <v>52943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</row>
    <row r="44" spans="1:257" ht="12">
      <c r="A44" s="178">
        <v>35</v>
      </c>
      <c r="B44" s="219">
        <v>210.26</v>
      </c>
      <c r="C44" s="179">
        <v>227.42</v>
      </c>
      <c r="D44" s="179">
        <v>289.33</v>
      </c>
      <c r="E44" s="179">
        <v>449.53</v>
      </c>
      <c r="F44" s="179">
        <v>484.88</v>
      </c>
      <c r="G44" s="179">
        <v>610.95000000000005</v>
      </c>
      <c r="H44" s="179">
        <v>745.79</v>
      </c>
      <c r="I44" s="179">
        <v>773.4</v>
      </c>
      <c r="J44" s="179">
        <v>938.9</v>
      </c>
      <c r="K44" s="179">
        <v>1274.01</v>
      </c>
      <c r="L44" s="179">
        <v>1282.18</v>
      </c>
      <c r="M44" s="220">
        <v>1614.22</v>
      </c>
      <c r="N44" s="234"/>
      <c r="O44" s="207">
        <v>796</v>
      </c>
      <c r="P44" s="185">
        <v>959</v>
      </c>
      <c r="Q44" s="185">
        <v>1031</v>
      </c>
      <c r="R44" s="185">
        <v>1288</v>
      </c>
      <c r="S44" s="185">
        <v>1295</v>
      </c>
      <c r="T44" s="185">
        <v>1618</v>
      </c>
      <c r="U44" s="185">
        <v>1958</v>
      </c>
      <c r="V44" s="185">
        <v>2472</v>
      </c>
      <c r="W44" s="185">
        <v>2657</v>
      </c>
      <c r="X44" s="185">
        <v>3332</v>
      </c>
      <c r="Y44" s="185">
        <v>3521</v>
      </c>
      <c r="Z44" s="185">
        <v>4226</v>
      </c>
      <c r="AA44" s="185">
        <v>5136</v>
      </c>
      <c r="AB44" s="185">
        <v>7414</v>
      </c>
      <c r="AC44" s="185">
        <v>9015</v>
      </c>
      <c r="AD44" s="185">
        <v>16161</v>
      </c>
      <c r="AE44" s="185">
        <v>21467</v>
      </c>
      <c r="AF44" s="185">
        <v>36482</v>
      </c>
      <c r="AG44" s="185">
        <v>40050</v>
      </c>
      <c r="AH44" s="208">
        <v>53065</v>
      </c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</row>
    <row r="45" spans="1:257" ht="12">
      <c r="A45" s="176">
        <v>36</v>
      </c>
      <c r="B45" s="217">
        <v>211.53</v>
      </c>
      <c r="C45" s="177">
        <v>228.8</v>
      </c>
      <c r="D45" s="177">
        <v>291.08999999999997</v>
      </c>
      <c r="E45" s="177">
        <v>452.26</v>
      </c>
      <c r="F45" s="177">
        <v>487.82</v>
      </c>
      <c r="G45" s="177">
        <v>614.66</v>
      </c>
      <c r="H45" s="177">
        <v>750.33</v>
      </c>
      <c r="I45" s="177">
        <v>778.09</v>
      </c>
      <c r="J45" s="177">
        <v>944.6</v>
      </c>
      <c r="K45" s="177">
        <v>1281.74</v>
      </c>
      <c r="L45" s="177">
        <v>1289.96</v>
      </c>
      <c r="M45" s="218">
        <v>1624.01</v>
      </c>
      <c r="N45" s="233"/>
      <c r="O45" s="205">
        <v>800</v>
      </c>
      <c r="P45" s="184">
        <v>964</v>
      </c>
      <c r="Q45" s="184">
        <v>1036</v>
      </c>
      <c r="R45" s="184">
        <v>1294</v>
      </c>
      <c r="S45" s="184">
        <v>1301</v>
      </c>
      <c r="T45" s="184">
        <v>1624</v>
      </c>
      <c r="U45" s="184">
        <v>1965</v>
      </c>
      <c r="V45" s="184">
        <v>2480</v>
      </c>
      <c r="W45" s="184">
        <v>2666</v>
      </c>
      <c r="X45" s="184">
        <v>3343</v>
      </c>
      <c r="Y45" s="184">
        <v>3531</v>
      </c>
      <c r="Z45" s="184">
        <v>4239</v>
      </c>
      <c r="AA45" s="184">
        <v>5151</v>
      </c>
      <c r="AB45" s="184">
        <v>7436</v>
      </c>
      <c r="AC45" s="184">
        <v>9042</v>
      </c>
      <c r="AD45" s="184">
        <v>16210</v>
      </c>
      <c r="AE45" s="184">
        <v>21532</v>
      </c>
      <c r="AF45" s="184">
        <v>36593</v>
      </c>
      <c r="AG45" s="184">
        <v>40171</v>
      </c>
      <c r="AH45" s="206">
        <v>53226</v>
      </c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</row>
    <row r="46" spans="1:257" ht="12">
      <c r="A46" s="176">
        <v>37</v>
      </c>
      <c r="B46" s="217">
        <v>213</v>
      </c>
      <c r="C46" s="177">
        <v>230.39</v>
      </c>
      <c r="D46" s="177">
        <v>293.11</v>
      </c>
      <c r="E46" s="177">
        <v>455.39</v>
      </c>
      <c r="F46" s="177">
        <v>491.2</v>
      </c>
      <c r="G46" s="177">
        <v>618.91999999999996</v>
      </c>
      <c r="H46" s="177">
        <v>755.54</v>
      </c>
      <c r="I46" s="177">
        <v>783.48</v>
      </c>
      <c r="J46" s="177">
        <v>951.15</v>
      </c>
      <c r="K46" s="177">
        <v>1290.6199999999999</v>
      </c>
      <c r="L46" s="177">
        <v>1298.9000000000001</v>
      </c>
      <c r="M46" s="218">
        <v>1635.27</v>
      </c>
      <c r="N46" s="233"/>
      <c r="O46" s="205">
        <v>805</v>
      </c>
      <c r="P46" s="184">
        <v>970</v>
      </c>
      <c r="Q46" s="184">
        <v>1042</v>
      </c>
      <c r="R46" s="184">
        <v>1301</v>
      </c>
      <c r="S46" s="184">
        <v>1308</v>
      </c>
      <c r="T46" s="184">
        <v>1632</v>
      </c>
      <c r="U46" s="184">
        <v>1974</v>
      </c>
      <c r="V46" s="184">
        <v>2491</v>
      </c>
      <c r="W46" s="184">
        <v>2677</v>
      </c>
      <c r="X46" s="184">
        <v>3356</v>
      </c>
      <c r="Y46" s="184">
        <v>3545</v>
      </c>
      <c r="Z46" s="184">
        <v>4255</v>
      </c>
      <c r="AA46" s="184">
        <v>5171</v>
      </c>
      <c r="AB46" s="184">
        <v>7465</v>
      </c>
      <c r="AC46" s="184">
        <v>9077</v>
      </c>
      <c r="AD46" s="184">
        <v>16272</v>
      </c>
      <c r="AE46" s="184">
        <v>21615</v>
      </c>
      <c r="AF46" s="184">
        <v>36733</v>
      </c>
      <c r="AG46" s="184">
        <v>40326</v>
      </c>
      <c r="AH46" s="206">
        <v>53430</v>
      </c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</row>
    <row r="47" spans="1:257" ht="12">
      <c r="A47" s="176">
        <v>38</v>
      </c>
      <c r="B47" s="217">
        <v>214.55</v>
      </c>
      <c r="C47" s="177">
        <v>232.07</v>
      </c>
      <c r="D47" s="177">
        <v>295.25</v>
      </c>
      <c r="E47" s="177">
        <v>458.72</v>
      </c>
      <c r="F47" s="177">
        <v>494.79</v>
      </c>
      <c r="G47" s="177">
        <v>623.44000000000005</v>
      </c>
      <c r="H47" s="177">
        <v>761.05</v>
      </c>
      <c r="I47" s="177">
        <v>789.2</v>
      </c>
      <c r="J47" s="177">
        <v>958.09</v>
      </c>
      <c r="K47" s="177">
        <v>1300.04</v>
      </c>
      <c r="L47" s="177">
        <v>1308.3800000000001</v>
      </c>
      <c r="M47" s="218">
        <v>1647.21</v>
      </c>
      <c r="N47" s="233"/>
      <c r="O47" s="205">
        <v>811</v>
      </c>
      <c r="P47" s="184">
        <v>976</v>
      </c>
      <c r="Q47" s="184">
        <v>1049</v>
      </c>
      <c r="R47" s="184">
        <v>1309</v>
      </c>
      <c r="S47" s="184">
        <v>1316</v>
      </c>
      <c r="T47" s="184">
        <v>1641</v>
      </c>
      <c r="U47" s="184">
        <v>1984</v>
      </c>
      <c r="V47" s="184">
        <v>2503</v>
      </c>
      <c r="W47" s="184">
        <v>2690</v>
      </c>
      <c r="X47" s="184">
        <v>3372</v>
      </c>
      <c r="Y47" s="184">
        <v>3561</v>
      </c>
      <c r="Z47" s="184">
        <v>4275</v>
      </c>
      <c r="AA47" s="184">
        <v>5195</v>
      </c>
      <c r="AB47" s="184">
        <v>7499</v>
      </c>
      <c r="AC47" s="184">
        <v>9119</v>
      </c>
      <c r="AD47" s="184">
        <v>16346</v>
      </c>
      <c r="AE47" s="184">
        <v>21714</v>
      </c>
      <c r="AF47" s="184">
        <v>36901</v>
      </c>
      <c r="AG47" s="184">
        <v>40510</v>
      </c>
      <c r="AH47" s="206">
        <v>53675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</row>
    <row r="48" spans="1:257" ht="12">
      <c r="A48" s="176">
        <v>39</v>
      </c>
      <c r="B48" s="217">
        <v>216.15</v>
      </c>
      <c r="C48" s="177">
        <v>233.8</v>
      </c>
      <c r="D48" s="177">
        <v>297.45</v>
      </c>
      <c r="E48" s="177">
        <v>462.14</v>
      </c>
      <c r="F48" s="177">
        <v>498.48</v>
      </c>
      <c r="G48" s="177">
        <v>628.09</v>
      </c>
      <c r="H48" s="177">
        <v>766.73</v>
      </c>
      <c r="I48" s="177">
        <v>795.08</v>
      </c>
      <c r="J48" s="177">
        <v>965.23</v>
      </c>
      <c r="K48" s="177">
        <v>1309.74</v>
      </c>
      <c r="L48" s="177">
        <v>1318.14</v>
      </c>
      <c r="M48" s="218">
        <v>1659.49</v>
      </c>
      <c r="N48" s="233"/>
      <c r="O48" s="205">
        <v>817</v>
      </c>
      <c r="P48" s="184">
        <v>983</v>
      </c>
      <c r="Q48" s="184">
        <v>1057</v>
      </c>
      <c r="R48" s="184">
        <v>1318</v>
      </c>
      <c r="S48" s="184">
        <v>1325</v>
      </c>
      <c r="T48" s="184">
        <v>1651</v>
      </c>
      <c r="U48" s="184">
        <v>1997</v>
      </c>
      <c r="V48" s="184">
        <v>2518</v>
      </c>
      <c r="W48" s="184">
        <v>2705</v>
      </c>
      <c r="X48" s="184">
        <v>3390</v>
      </c>
      <c r="Y48" s="184">
        <v>3580</v>
      </c>
      <c r="Z48" s="184">
        <v>4298</v>
      </c>
      <c r="AA48" s="184">
        <v>5223</v>
      </c>
      <c r="AB48" s="184">
        <v>7540</v>
      </c>
      <c r="AC48" s="184">
        <v>9168</v>
      </c>
      <c r="AD48" s="184">
        <v>16435</v>
      </c>
      <c r="AE48" s="184">
        <v>21832</v>
      </c>
      <c r="AF48" s="184">
        <v>37101</v>
      </c>
      <c r="AG48" s="184">
        <v>40730</v>
      </c>
      <c r="AH48" s="206">
        <v>53966</v>
      </c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</row>
    <row r="49" spans="1:257" ht="12">
      <c r="A49" s="178">
        <v>40</v>
      </c>
      <c r="B49" s="219">
        <v>217.75</v>
      </c>
      <c r="C49" s="179">
        <v>235.53</v>
      </c>
      <c r="D49" s="179">
        <v>299.64999999999998</v>
      </c>
      <c r="E49" s="179">
        <v>465.56</v>
      </c>
      <c r="F49" s="179">
        <v>502.17</v>
      </c>
      <c r="G49" s="179">
        <v>632.74</v>
      </c>
      <c r="H49" s="179">
        <v>772.41</v>
      </c>
      <c r="I49" s="179">
        <v>800.97</v>
      </c>
      <c r="J49" s="179">
        <v>972.38</v>
      </c>
      <c r="K49" s="179">
        <v>1319.44</v>
      </c>
      <c r="L49" s="179">
        <v>1327.9</v>
      </c>
      <c r="M49" s="220">
        <v>1671.78</v>
      </c>
      <c r="N49" s="234"/>
      <c r="O49" s="207">
        <v>823</v>
      </c>
      <c r="P49" s="185">
        <v>990</v>
      </c>
      <c r="Q49" s="185">
        <v>1064</v>
      </c>
      <c r="R49" s="185">
        <v>1328</v>
      </c>
      <c r="S49" s="185">
        <v>1335</v>
      </c>
      <c r="T49" s="185">
        <v>1663</v>
      </c>
      <c r="U49" s="185">
        <v>2010</v>
      </c>
      <c r="V49" s="185">
        <v>2534</v>
      </c>
      <c r="W49" s="185">
        <v>2723</v>
      </c>
      <c r="X49" s="185">
        <v>3411</v>
      </c>
      <c r="Y49" s="185">
        <v>3602</v>
      </c>
      <c r="Z49" s="185">
        <v>4324</v>
      </c>
      <c r="AA49" s="185">
        <v>5254</v>
      </c>
      <c r="AB49" s="185">
        <v>7586</v>
      </c>
      <c r="AC49" s="185">
        <v>9224</v>
      </c>
      <c r="AD49" s="185">
        <v>16535</v>
      </c>
      <c r="AE49" s="185">
        <v>21964</v>
      </c>
      <c r="AF49" s="185">
        <v>37326</v>
      </c>
      <c r="AG49" s="185">
        <v>40977</v>
      </c>
      <c r="AH49" s="208">
        <v>54293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</row>
    <row r="50" spans="1:257" ht="12">
      <c r="A50" s="176">
        <v>41</v>
      </c>
      <c r="B50" s="217">
        <v>219.4</v>
      </c>
      <c r="C50" s="177">
        <v>237.31</v>
      </c>
      <c r="D50" s="177">
        <v>301.92</v>
      </c>
      <c r="E50" s="177">
        <v>469.08</v>
      </c>
      <c r="F50" s="177">
        <v>505.97</v>
      </c>
      <c r="G50" s="177">
        <v>637.53</v>
      </c>
      <c r="H50" s="177">
        <v>778.25</v>
      </c>
      <c r="I50" s="177">
        <v>807.04</v>
      </c>
      <c r="J50" s="177">
        <v>979.74</v>
      </c>
      <c r="K50" s="177">
        <v>1329.42</v>
      </c>
      <c r="L50" s="177">
        <v>1337.95</v>
      </c>
      <c r="M50" s="218">
        <v>1684.43</v>
      </c>
      <c r="N50" s="233"/>
      <c r="O50" s="205">
        <v>828</v>
      </c>
      <c r="P50" s="184">
        <v>998</v>
      </c>
      <c r="Q50" s="184">
        <v>1072</v>
      </c>
      <c r="R50" s="184">
        <v>1338</v>
      </c>
      <c r="S50" s="184">
        <v>1345</v>
      </c>
      <c r="T50" s="184">
        <v>1676</v>
      </c>
      <c r="U50" s="184">
        <v>2025</v>
      </c>
      <c r="V50" s="184">
        <v>2553</v>
      </c>
      <c r="W50" s="184">
        <v>2743</v>
      </c>
      <c r="X50" s="184">
        <v>3435</v>
      </c>
      <c r="Y50" s="184">
        <v>3627</v>
      </c>
      <c r="Z50" s="184">
        <v>4354</v>
      </c>
      <c r="AA50" s="184">
        <v>5291</v>
      </c>
      <c r="AB50" s="184">
        <v>7638</v>
      </c>
      <c r="AC50" s="184">
        <v>9288</v>
      </c>
      <c r="AD50" s="184">
        <v>16649</v>
      </c>
      <c r="AE50" s="184">
        <v>22116</v>
      </c>
      <c r="AF50" s="184">
        <v>37585</v>
      </c>
      <c r="AG50" s="184">
        <v>41261</v>
      </c>
      <c r="AH50" s="206">
        <v>54670</v>
      </c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</row>
    <row r="51" spans="1:257" ht="12">
      <c r="A51" s="176">
        <v>42</v>
      </c>
      <c r="B51" s="217">
        <v>221.05</v>
      </c>
      <c r="C51" s="177">
        <v>239.1</v>
      </c>
      <c r="D51" s="177">
        <v>304.19</v>
      </c>
      <c r="E51" s="177">
        <v>472.61</v>
      </c>
      <c r="F51" s="177">
        <v>509.77</v>
      </c>
      <c r="G51" s="177">
        <v>642.32000000000005</v>
      </c>
      <c r="H51" s="177">
        <v>784.1</v>
      </c>
      <c r="I51" s="177">
        <v>813.1</v>
      </c>
      <c r="J51" s="177">
        <v>987.11</v>
      </c>
      <c r="K51" s="177">
        <v>1339.42</v>
      </c>
      <c r="L51" s="177">
        <v>1348.01</v>
      </c>
      <c r="M51" s="218">
        <v>1697.1</v>
      </c>
      <c r="N51" s="233"/>
      <c r="O51" s="205">
        <v>834</v>
      </c>
      <c r="P51" s="184">
        <v>1005</v>
      </c>
      <c r="Q51" s="184">
        <v>1080</v>
      </c>
      <c r="R51" s="184">
        <v>1348</v>
      </c>
      <c r="S51" s="184">
        <v>1355</v>
      </c>
      <c r="T51" s="184">
        <v>1689</v>
      </c>
      <c r="U51" s="184">
        <v>2041</v>
      </c>
      <c r="V51" s="184">
        <v>2573</v>
      </c>
      <c r="W51" s="184">
        <v>2765</v>
      </c>
      <c r="X51" s="184">
        <v>3461</v>
      </c>
      <c r="Y51" s="184">
        <v>3655</v>
      </c>
      <c r="Z51" s="184">
        <v>4388</v>
      </c>
      <c r="AA51" s="184">
        <v>5332</v>
      </c>
      <c r="AB51" s="184">
        <v>7697</v>
      </c>
      <c r="AC51" s="184">
        <v>9359</v>
      </c>
      <c r="AD51" s="184">
        <v>16778</v>
      </c>
      <c r="AE51" s="184">
        <v>22287</v>
      </c>
      <c r="AF51" s="184">
        <v>37876</v>
      </c>
      <c r="AG51" s="184">
        <v>41580</v>
      </c>
      <c r="AH51" s="206">
        <v>55092</v>
      </c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</row>
    <row r="52" spans="1:257" ht="12">
      <c r="A52" s="176">
        <v>43</v>
      </c>
      <c r="B52" s="217">
        <v>222.73</v>
      </c>
      <c r="C52" s="177">
        <v>240.91</v>
      </c>
      <c r="D52" s="177">
        <v>306.49</v>
      </c>
      <c r="E52" s="177">
        <v>476.19</v>
      </c>
      <c r="F52" s="177">
        <v>513.64</v>
      </c>
      <c r="G52" s="177">
        <v>647.19000000000005</v>
      </c>
      <c r="H52" s="177">
        <v>790.04</v>
      </c>
      <c r="I52" s="177">
        <v>819.26</v>
      </c>
      <c r="J52" s="177">
        <v>994.59</v>
      </c>
      <c r="K52" s="177">
        <v>1349.57</v>
      </c>
      <c r="L52" s="177">
        <v>1358.23</v>
      </c>
      <c r="M52" s="218">
        <v>1709.96</v>
      </c>
      <c r="N52" s="233"/>
      <c r="O52" s="205">
        <v>840</v>
      </c>
      <c r="P52" s="184">
        <v>1012</v>
      </c>
      <c r="Q52" s="184">
        <v>1088</v>
      </c>
      <c r="R52" s="184">
        <v>1358</v>
      </c>
      <c r="S52" s="184">
        <v>1366</v>
      </c>
      <c r="T52" s="184">
        <v>1702</v>
      </c>
      <c r="U52" s="184">
        <v>2058</v>
      </c>
      <c r="V52" s="184">
        <v>2594</v>
      </c>
      <c r="W52" s="184">
        <v>2787</v>
      </c>
      <c r="X52" s="184">
        <v>3490</v>
      </c>
      <c r="Y52" s="184">
        <v>3685</v>
      </c>
      <c r="Z52" s="184">
        <v>4424</v>
      </c>
      <c r="AA52" s="184">
        <v>5376</v>
      </c>
      <c r="AB52" s="184">
        <v>7760</v>
      </c>
      <c r="AC52" s="184">
        <v>9436</v>
      </c>
      <c r="AD52" s="184">
        <v>16916</v>
      </c>
      <c r="AE52" s="184">
        <v>22470</v>
      </c>
      <c r="AF52" s="184">
        <v>38186</v>
      </c>
      <c r="AG52" s="184">
        <v>41921</v>
      </c>
      <c r="AH52" s="206">
        <v>55544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</row>
    <row r="53" spans="1:257" ht="12">
      <c r="A53" s="176">
        <v>44</v>
      </c>
      <c r="B53" s="217">
        <v>224.45</v>
      </c>
      <c r="C53" s="177">
        <v>242.77</v>
      </c>
      <c r="D53" s="177">
        <v>308.87</v>
      </c>
      <c r="E53" s="177">
        <v>479.88</v>
      </c>
      <c r="F53" s="177">
        <v>517.61</v>
      </c>
      <c r="G53" s="177">
        <v>652.20000000000005</v>
      </c>
      <c r="H53" s="177">
        <v>796.16</v>
      </c>
      <c r="I53" s="177">
        <v>825.61</v>
      </c>
      <c r="J53" s="177">
        <v>1002.29</v>
      </c>
      <c r="K53" s="177">
        <v>1360.02</v>
      </c>
      <c r="L53" s="177">
        <v>1368.74</v>
      </c>
      <c r="M53" s="218">
        <v>1723.2</v>
      </c>
      <c r="N53" s="233"/>
      <c r="O53" s="205">
        <v>846</v>
      </c>
      <c r="P53" s="184">
        <v>1020</v>
      </c>
      <c r="Q53" s="184">
        <v>1096</v>
      </c>
      <c r="R53" s="184">
        <v>1369</v>
      </c>
      <c r="S53" s="184">
        <v>1376</v>
      </c>
      <c r="T53" s="184">
        <v>1716</v>
      </c>
      <c r="U53" s="184">
        <v>2074</v>
      </c>
      <c r="V53" s="184">
        <v>2615</v>
      </c>
      <c r="W53" s="184">
        <v>2810</v>
      </c>
      <c r="X53" s="184">
        <v>3518</v>
      </c>
      <c r="Y53" s="184">
        <v>3716</v>
      </c>
      <c r="Z53" s="184">
        <v>4460</v>
      </c>
      <c r="AA53" s="184">
        <v>5420</v>
      </c>
      <c r="AB53" s="184">
        <v>7825</v>
      </c>
      <c r="AC53" s="184">
        <v>9514</v>
      </c>
      <c r="AD53" s="184">
        <v>17056</v>
      </c>
      <c r="AE53" s="184">
        <v>22656</v>
      </c>
      <c r="AF53" s="184">
        <v>38502</v>
      </c>
      <c r="AG53" s="184">
        <v>42268</v>
      </c>
      <c r="AH53" s="206">
        <v>56003</v>
      </c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</row>
    <row r="54" spans="1:257" ht="12">
      <c r="A54" s="178">
        <v>45</v>
      </c>
      <c r="B54" s="219">
        <v>226.18</v>
      </c>
      <c r="C54" s="179">
        <v>244.64</v>
      </c>
      <c r="D54" s="179">
        <v>311.24</v>
      </c>
      <c r="E54" s="179">
        <v>483.57</v>
      </c>
      <c r="F54" s="179">
        <v>521.6</v>
      </c>
      <c r="G54" s="179">
        <v>657.22</v>
      </c>
      <c r="H54" s="179">
        <v>802.29</v>
      </c>
      <c r="I54" s="179">
        <v>831.96</v>
      </c>
      <c r="J54" s="179">
        <v>1010</v>
      </c>
      <c r="K54" s="179">
        <v>1370.48</v>
      </c>
      <c r="L54" s="179">
        <v>1379.27</v>
      </c>
      <c r="M54" s="220">
        <v>1736.45</v>
      </c>
      <c r="N54" s="234"/>
      <c r="O54" s="207">
        <v>853</v>
      </c>
      <c r="P54" s="185">
        <v>1028</v>
      </c>
      <c r="Q54" s="185">
        <v>1105</v>
      </c>
      <c r="R54" s="185">
        <v>1380</v>
      </c>
      <c r="S54" s="185">
        <v>1387</v>
      </c>
      <c r="T54" s="185">
        <v>1730</v>
      </c>
      <c r="U54" s="185">
        <v>2091</v>
      </c>
      <c r="V54" s="185">
        <v>2637</v>
      </c>
      <c r="W54" s="185">
        <v>2833</v>
      </c>
      <c r="X54" s="185">
        <v>3548</v>
      </c>
      <c r="Y54" s="185">
        <v>3747</v>
      </c>
      <c r="Z54" s="185">
        <v>4497</v>
      </c>
      <c r="AA54" s="185">
        <v>5465</v>
      </c>
      <c r="AB54" s="185">
        <v>7890</v>
      </c>
      <c r="AC54" s="185">
        <v>9594</v>
      </c>
      <c r="AD54" s="185">
        <v>17198</v>
      </c>
      <c r="AE54" s="185">
        <v>22845</v>
      </c>
      <c r="AF54" s="185">
        <v>38824</v>
      </c>
      <c r="AG54" s="185">
        <v>42620</v>
      </c>
      <c r="AH54" s="208">
        <v>56471</v>
      </c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</row>
    <row r="55" spans="1:257" ht="12">
      <c r="A55" s="176">
        <v>46</v>
      </c>
      <c r="B55" s="217">
        <v>227.96</v>
      </c>
      <c r="C55" s="177">
        <v>246.57</v>
      </c>
      <c r="D55" s="177">
        <v>313.69</v>
      </c>
      <c r="E55" s="177">
        <v>487.37</v>
      </c>
      <c r="F55" s="177">
        <v>525.70000000000005</v>
      </c>
      <c r="G55" s="177">
        <v>662.38</v>
      </c>
      <c r="H55" s="177">
        <v>808.6</v>
      </c>
      <c r="I55" s="177">
        <v>838.5</v>
      </c>
      <c r="J55" s="177">
        <v>1017.94</v>
      </c>
      <c r="K55" s="177">
        <v>1381.26</v>
      </c>
      <c r="L55" s="177">
        <v>1390.12</v>
      </c>
      <c r="M55" s="218">
        <v>1750.11</v>
      </c>
      <c r="N55" s="233"/>
      <c r="O55" s="205">
        <v>859</v>
      </c>
      <c r="P55" s="184">
        <v>1036</v>
      </c>
      <c r="Q55" s="184">
        <v>1113</v>
      </c>
      <c r="R55" s="184">
        <v>1391</v>
      </c>
      <c r="S55" s="184">
        <v>1398</v>
      </c>
      <c r="T55" s="184">
        <v>1744</v>
      </c>
      <c r="U55" s="184">
        <v>2108</v>
      </c>
      <c r="V55" s="184">
        <v>2658</v>
      </c>
      <c r="W55" s="184">
        <v>2857</v>
      </c>
      <c r="X55" s="184">
        <v>3578</v>
      </c>
      <c r="Y55" s="184">
        <v>3778</v>
      </c>
      <c r="Z55" s="184">
        <v>4535</v>
      </c>
      <c r="AA55" s="184">
        <v>5511</v>
      </c>
      <c r="AB55" s="184">
        <v>7955</v>
      </c>
      <c r="AC55" s="184">
        <v>9673</v>
      </c>
      <c r="AD55" s="184">
        <v>17341</v>
      </c>
      <c r="AE55" s="184">
        <v>23035</v>
      </c>
      <c r="AF55" s="184">
        <v>39146</v>
      </c>
      <c r="AG55" s="184">
        <v>42974</v>
      </c>
      <c r="AH55" s="206">
        <v>56940</v>
      </c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</row>
    <row r="56" spans="1:257" ht="12">
      <c r="A56" s="176">
        <v>47</v>
      </c>
      <c r="B56" s="217">
        <v>229.74</v>
      </c>
      <c r="C56" s="177">
        <v>248.49</v>
      </c>
      <c r="D56" s="177">
        <v>316.14</v>
      </c>
      <c r="E56" s="177">
        <v>491.18</v>
      </c>
      <c r="F56" s="177">
        <v>529.80999999999995</v>
      </c>
      <c r="G56" s="177">
        <v>667.56</v>
      </c>
      <c r="H56" s="177">
        <v>814.91</v>
      </c>
      <c r="I56" s="177">
        <v>845.05</v>
      </c>
      <c r="J56" s="177">
        <v>1025.9000000000001</v>
      </c>
      <c r="K56" s="177">
        <v>1392.05</v>
      </c>
      <c r="L56" s="177">
        <v>1400.98</v>
      </c>
      <c r="M56" s="218">
        <v>1763.79</v>
      </c>
      <c r="N56" s="233"/>
      <c r="O56" s="205">
        <v>865</v>
      </c>
      <c r="P56" s="184">
        <v>1044</v>
      </c>
      <c r="Q56" s="184">
        <v>1122</v>
      </c>
      <c r="R56" s="184">
        <v>1402</v>
      </c>
      <c r="S56" s="184">
        <v>1409</v>
      </c>
      <c r="T56" s="184">
        <v>1758</v>
      </c>
      <c r="U56" s="184">
        <v>2126</v>
      </c>
      <c r="V56" s="184">
        <v>2681</v>
      </c>
      <c r="W56" s="184">
        <v>2880</v>
      </c>
      <c r="X56" s="184">
        <v>3608</v>
      </c>
      <c r="Y56" s="184">
        <v>3810</v>
      </c>
      <c r="Z56" s="184">
        <v>4573</v>
      </c>
      <c r="AA56" s="184">
        <v>5557</v>
      </c>
      <c r="AB56" s="184">
        <v>8023</v>
      </c>
      <c r="AC56" s="184">
        <v>9755</v>
      </c>
      <c r="AD56" s="184">
        <v>17488</v>
      </c>
      <c r="AE56" s="184">
        <v>23230</v>
      </c>
      <c r="AF56" s="184">
        <v>39478</v>
      </c>
      <c r="AG56" s="184">
        <v>43339</v>
      </c>
      <c r="AH56" s="206">
        <v>57423</v>
      </c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</row>
    <row r="57" spans="1:257" ht="12">
      <c r="A57" s="176">
        <v>48</v>
      </c>
      <c r="B57" s="217">
        <v>231.55</v>
      </c>
      <c r="C57" s="177">
        <v>250.45</v>
      </c>
      <c r="D57" s="177">
        <v>318.63</v>
      </c>
      <c r="E57" s="177">
        <v>495.05</v>
      </c>
      <c r="F57" s="177">
        <v>533.98</v>
      </c>
      <c r="G57" s="177">
        <v>672.82</v>
      </c>
      <c r="H57" s="177">
        <v>821.33</v>
      </c>
      <c r="I57" s="177">
        <v>851.71</v>
      </c>
      <c r="J57" s="177">
        <v>1033.98</v>
      </c>
      <c r="K57" s="177">
        <v>1403.02</v>
      </c>
      <c r="L57" s="177">
        <v>1412.02</v>
      </c>
      <c r="M57" s="218">
        <v>1777.68</v>
      </c>
      <c r="N57" s="233"/>
      <c r="O57" s="205">
        <v>872</v>
      </c>
      <c r="P57" s="184">
        <v>1052</v>
      </c>
      <c r="Q57" s="184">
        <v>1131</v>
      </c>
      <c r="R57" s="184">
        <v>1413</v>
      </c>
      <c r="S57" s="184">
        <v>1420</v>
      </c>
      <c r="T57" s="184">
        <v>1773</v>
      </c>
      <c r="U57" s="184">
        <v>2143</v>
      </c>
      <c r="V57" s="184">
        <v>2703</v>
      </c>
      <c r="W57" s="184">
        <v>2905</v>
      </c>
      <c r="X57" s="184">
        <v>3638</v>
      </c>
      <c r="Y57" s="184">
        <v>3842</v>
      </c>
      <c r="Z57" s="184">
        <v>4612</v>
      </c>
      <c r="AA57" s="184">
        <v>5605</v>
      </c>
      <c r="AB57" s="184">
        <v>8091</v>
      </c>
      <c r="AC57" s="184">
        <v>9839</v>
      </c>
      <c r="AD57" s="184">
        <v>17637</v>
      </c>
      <c r="AE57" s="184">
        <v>23429</v>
      </c>
      <c r="AF57" s="184">
        <v>39816</v>
      </c>
      <c r="AG57" s="184">
        <v>43710</v>
      </c>
      <c r="AH57" s="206">
        <v>57914</v>
      </c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</row>
    <row r="58" spans="1:257" ht="12">
      <c r="A58" s="176">
        <v>49</v>
      </c>
      <c r="B58" s="217">
        <v>233.41</v>
      </c>
      <c r="C58" s="177">
        <v>252.47</v>
      </c>
      <c r="D58" s="177">
        <v>321.2</v>
      </c>
      <c r="E58" s="177">
        <v>499.04</v>
      </c>
      <c r="F58" s="177">
        <v>538.28</v>
      </c>
      <c r="G58" s="177">
        <v>678.24</v>
      </c>
      <c r="H58" s="177">
        <v>827.95</v>
      </c>
      <c r="I58" s="177">
        <v>858.57</v>
      </c>
      <c r="J58" s="177">
        <v>1042.3</v>
      </c>
      <c r="K58" s="177">
        <v>1414.31</v>
      </c>
      <c r="L58" s="177">
        <v>1423.39</v>
      </c>
      <c r="M58" s="218">
        <v>1791.99</v>
      </c>
      <c r="N58" s="233"/>
      <c r="O58" s="205">
        <v>878</v>
      </c>
      <c r="P58" s="184">
        <v>1060</v>
      </c>
      <c r="Q58" s="184">
        <v>1139</v>
      </c>
      <c r="R58" s="184">
        <v>1424</v>
      </c>
      <c r="S58" s="184">
        <v>1432</v>
      </c>
      <c r="T58" s="184">
        <v>1787</v>
      </c>
      <c r="U58" s="184">
        <v>2162</v>
      </c>
      <c r="V58" s="184">
        <v>2726</v>
      </c>
      <c r="W58" s="184">
        <v>2929</v>
      </c>
      <c r="X58" s="184">
        <v>3669</v>
      </c>
      <c r="Y58" s="184">
        <v>3875</v>
      </c>
      <c r="Z58" s="184">
        <v>4652</v>
      </c>
      <c r="AA58" s="184">
        <v>5653</v>
      </c>
      <c r="AB58" s="184">
        <v>8161</v>
      </c>
      <c r="AC58" s="184">
        <v>9924</v>
      </c>
      <c r="AD58" s="184">
        <v>17790</v>
      </c>
      <c r="AE58" s="184">
        <v>23631</v>
      </c>
      <c r="AF58" s="184">
        <v>40159</v>
      </c>
      <c r="AG58" s="184">
        <v>44087</v>
      </c>
      <c r="AH58" s="206">
        <v>58414</v>
      </c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</row>
    <row r="59" spans="1:257" ht="12">
      <c r="A59" s="178">
        <v>50</v>
      </c>
      <c r="B59" s="219">
        <v>235.28</v>
      </c>
      <c r="C59" s="179">
        <v>254.49</v>
      </c>
      <c r="D59" s="179">
        <v>323.77</v>
      </c>
      <c r="E59" s="179">
        <v>503.03</v>
      </c>
      <c r="F59" s="179">
        <v>542.59</v>
      </c>
      <c r="G59" s="179">
        <v>683.66</v>
      </c>
      <c r="H59" s="179">
        <v>834.57</v>
      </c>
      <c r="I59" s="179">
        <v>865.44</v>
      </c>
      <c r="J59" s="179">
        <v>1050.6500000000001</v>
      </c>
      <c r="K59" s="179">
        <v>1425.63</v>
      </c>
      <c r="L59" s="179">
        <v>1434.78</v>
      </c>
      <c r="M59" s="220">
        <v>1806.33</v>
      </c>
      <c r="N59" s="234"/>
      <c r="O59" s="207">
        <v>885</v>
      </c>
      <c r="P59" s="185">
        <v>1068</v>
      </c>
      <c r="Q59" s="185">
        <v>1148</v>
      </c>
      <c r="R59" s="185">
        <v>1436</v>
      </c>
      <c r="S59" s="185">
        <v>1444</v>
      </c>
      <c r="T59" s="185">
        <v>1803</v>
      </c>
      <c r="U59" s="185">
        <v>2180</v>
      </c>
      <c r="V59" s="185">
        <v>2749</v>
      </c>
      <c r="W59" s="185">
        <v>2955</v>
      </c>
      <c r="X59" s="185">
        <v>3701</v>
      </c>
      <c r="Y59" s="185">
        <v>3909</v>
      </c>
      <c r="Z59" s="185">
        <v>4693</v>
      </c>
      <c r="AA59" s="185">
        <v>5702</v>
      </c>
      <c r="AB59" s="185">
        <v>8232</v>
      </c>
      <c r="AC59" s="185">
        <v>10010</v>
      </c>
      <c r="AD59" s="185">
        <v>17944</v>
      </c>
      <c r="AE59" s="185">
        <v>23837</v>
      </c>
      <c r="AF59" s="185">
        <v>40509</v>
      </c>
      <c r="AG59" s="185">
        <v>44470</v>
      </c>
      <c r="AH59" s="208">
        <v>58922</v>
      </c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</row>
    <row r="60" spans="1:257" ht="12">
      <c r="A60" s="176">
        <v>51</v>
      </c>
      <c r="B60" s="217">
        <v>237.21</v>
      </c>
      <c r="C60" s="177">
        <v>256.57</v>
      </c>
      <c r="D60" s="177">
        <v>326.42</v>
      </c>
      <c r="E60" s="177">
        <v>507.15</v>
      </c>
      <c r="F60" s="177">
        <v>547.03</v>
      </c>
      <c r="G60" s="177">
        <v>689.26</v>
      </c>
      <c r="H60" s="177">
        <v>841.4</v>
      </c>
      <c r="I60" s="177">
        <v>872.52</v>
      </c>
      <c r="J60" s="177">
        <v>1059.24</v>
      </c>
      <c r="K60" s="177">
        <v>1437.3</v>
      </c>
      <c r="L60" s="177">
        <v>1446.52</v>
      </c>
      <c r="M60" s="218">
        <v>1821.12</v>
      </c>
      <c r="N60" s="233"/>
      <c r="O60" s="205">
        <v>892</v>
      </c>
      <c r="P60" s="184">
        <v>1076</v>
      </c>
      <c r="Q60" s="184">
        <v>1158</v>
      </c>
      <c r="R60" s="184">
        <v>1448</v>
      </c>
      <c r="S60" s="184">
        <v>1456</v>
      </c>
      <c r="T60" s="184">
        <v>1818</v>
      </c>
      <c r="U60" s="184">
        <v>2199</v>
      </c>
      <c r="V60" s="184">
        <v>2773</v>
      </c>
      <c r="W60" s="184">
        <v>2980</v>
      </c>
      <c r="X60" s="184">
        <v>3734</v>
      </c>
      <c r="Y60" s="184">
        <v>3943</v>
      </c>
      <c r="Z60" s="184">
        <v>4733</v>
      </c>
      <c r="AA60" s="184">
        <v>5752</v>
      </c>
      <c r="AB60" s="184">
        <v>8304</v>
      </c>
      <c r="AC60" s="184">
        <v>10097</v>
      </c>
      <c r="AD60" s="184">
        <v>18100</v>
      </c>
      <c r="AE60" s="184">
        <v>24043</v>
      </c>
      <c r="AF60" s="184">
        <v>40860</v>
      </c>
      <c r="AG60" s="184">
        <v>44856</v>
      </c>
      <c r="AH60" s="206">
        <v>59433</v>
      </c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</row>
    <row r="61" spans="1:257" ht="12">
      <c r="A61" s="176">
        <v>52</v>
      </c>
      <c r="B61" s="217">
        <v>239.14</v>
      </c>
      <c r="C61" s="177">
        <v>258.66000000000003</v>
      </c>
      <c r="D61" s="177">
        <v>329.07</v>
      </c>
      <c r="E61" s="177">
        <v>511.27</v>
      </c>
      <c r="F61" s="177">
        <v>551.48</v>
      </c>
      <c r="G61" s="177">
        <v>694.86</v>
      </c>
      <c r="H61" s="177">
        <v>848.25</v>
      </c>
      <c r="I61" s="177">
        <v>879.62</v>
      </c>
      <c r="J61" s="177">
        <v>1067.8599999999999</v>
      </c>
      <c r="K61" s="177">
        <v>1448.99</v>
      </c>
      <c r="L61" s="177">
        <v>1458.28</v>
      </c>
      <c r="M61" s="218">
        <v>1835.93</v>
      </c>
      <c r="N61" s="233"/>
      <c r="O61" s="205">
        <v>899</v>
      </c>
      <c r="P61" s="184">
        <v>1085</v>
      </c>
      <c r="Q61" s="184">
        <v>1167</v>
      </c>
      <c r="R61" s="184">
        <v>1460</v>
      </c>
      <c r="S61" s="184">
        <v>1468</v>
      </c>
      <c r="T61" s="184">
        <v>1833</v>
      </c>
      <c r="U61" s="184">
        <v>2217</v>
      </c>
      <c r="V61" s="184">
        <v>2797</v>
      </c>
      <c r="W61" s="184">
        <v>3006</v>
      </c>
      <c r="X61" s="184">
        <v>3767</v>
      </c>
      <c r="Y61" s="184">
        <v>3978</v>
      </c>
      <c r="Z61" s="184">
        <v>4775</v>
      </c>
      <c r="AA61" s="184">
        <v>5803</v>
      </c>
      <c r="AB61" s="184">
        <v>8377</v>
      </c>
      <c r="AC61" s="184">
        <v>10186</v>
      </c>
      <c r="AD61" s="184">
        <v>18260</v>
      </c>
      <c r="AE61" s="184">
        <v>24256</v>
      </c>
      <c r="AF61" s="184">
        <v>41222</v>
      </c>
      <c r="AG61" s="184">
        <v>45253</v>
      </c>
      <c r="AH61" s="206">
        <v>59959</v>
      </c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</row>
    <row r="62" spans="1:257" ht="12">
      <c r="A62" s="176">
        <v>53</v>
      </c>
      <c r="B62" s="217">
        <v>241.1</v>
      </c>
      <c r="C62" s="177">
        <v>260.77999999999997</v>
      </c>
      <c r="D62" s="177">
        <v>331.77</v>
      </c>
      <c r="E62" s="177">
        <v>515.46</v>
      </c>
      <c r="F62" s="177">
        <v>556</v>
      </c>
      <c r="G62" s="177">
        <v>700.56</v>
      </c>
      <c r="H62" s="177">
        <v>855.2</v>
      </c>
      <c r="I62" s="177">
        <v>886.83</v>
      </c>
      <c r="J62" s="177">
        <v>1076.6199999999999</v>
      </c>
      <c r="K62" s="177">
        <v>1460.87</v>
      </c>
      <c r="L62" s="177">
        <v>1470.24</v>
      </c>
      <c r="M62" s="218">
        <v>1850.98</v>
      </c>
      <c r="N62" s="233"/>
      <c r="O62" s="205">
        <v>906</v>
      </c>
      <c r="P62" s="184">
        <v>1094</v>
      </c>
      <c r="Q62" s="184">
        <v>1176</v>
      </c>
      <c r="R62" s="184">
        <v>1472</v>
      </c>
      <c r="S62" s="184">
        <v>1480</v>
      </c>
      <c r="T62" s="184">
        <v>1849</v>
      </c>
      <c r="U62" s="184">
        <v>2237</v>
      </c>
      <c r="V62" s="184">
        <v>2822</v>
      </c>
      <c r="W62" s="184">
        <v>3033</v>
      </c>
      <c r="X62" s="184">
        <v>3800</v>
      </c>
      <c r="Y62" s="184">
        <v>4014</v>
      </c>
      <c r="Z62" s="184">
        <v>4818</v>
      </c>
      <c r="AA62" s="184">
        <v>5855</v>
      </c>
      <c r="AB62" s="184">
        <v>8452</v>
      </c>
      <c r="AC62" s="184">
        <v>10277</v>
      </c>
      <c r="AD62" s="184">
        <v>18423</v>
      </c>
      <c r="AE62" s="184">
        <v>24473</v>
      </c>
      <c r="AF62" s="184">
        <v>41590</v>
      </c>
      <c r="AG62" s="184">
        <v>45658</v>
      </c>
      <c r="AH62" s="206">
        <v>60495</v>
      </c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</row>
    <row r="63" spans="1:257" ht="12">
      <c r="A63" s="176">
        <v>54</v>
      </c>
      <c r="B63" s="217">
        <v>243.12</v>
      </c>
      <c r="C63" s="177">
        <v>262.97000000000003</v>
      </c>
      <c r="D63" s="177">
        <v>334.55</v>
      </c>
      <c r="E63" s="177">
        <v>519.79</v>
      </c>
      <c r="F63" s="177">
        <v>560.66</v>
      </c>
      <c r="G63" s="177">
        <v>706.44</v>
      </c>
      <c r="H63" s="177">
        <v>862.37</v>
      </c>
      <c r="I63" s="177">
        <v>894.27</v>
      </c>
      <c r="J63" s="177">
        <v>1085.6500000000001</v>
      </c>
      <c r="K63" s="177">
        <v>1473.12</v>
      </c>
      <c r="L63" s="177">
        <v>1482.58</v>
      </c>
      <c r="M63" s="218">
        <v>1866.51</v>
      </c>
      <c r="N63" s="233"/>
      <c r="O63" s="205">
        <v>913</v>
      </c>
      <c r="P63" s="184">
        <v>1103</v>
      </c>
      <c r="Q63" s="184">
        <v>1186</v>
      </c>
      <c r="R63" s="184">
        <v>1484</v>
      </c>
      <c r="S63" s="184">
        <v>1493</v>
      </c>
      <c r="T63" s="184">
        <v>1865</v>
      </c>
      <c r="U63" s="184">
        <v>2256</v>
      </c>
      <c r="V63" s="184">
        <v>2847</v>
      </c>
      <c r="W63" s="184">
        <v>3059</v>
      </c>
      <c r="X63" s="184">
        <v>3834</v>
      </c>
      <c r="Y63" s="184">
        <v>4050</v>
      </c>
      <c r="Z63" s="184">
        <v>4861</v>
      </c>
      <c r="AA63" s="184">
        <v>5908</v>
      </c>
      <c r="AB63" s="184">
        <v>8528</v>
      </c>
      <c r="AC63" s="184">
        <v>10370</v>
      </c>
      <c r="AD63" s="184">
        <v>18590</v>
      </c>
      <c r="AE63" s="184">
        <v>24694</v>
      </c>
      <c r="AF63" s="184">
        <v>41965</v>
      </c>
      <c r="AG63" s="184">
        <v>46069</v>
      </c>
      <c r="AH63" s="206">
        <v>61040</v>
      </c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</row>
    <row r="64" spans="1:257" ht="12">
      <c r="A64" s="178">
        <v>55</v>
      </c>
      <c r="B64" s="219">
        <v>245.15</v>
      </c>
      <c r="C64" s="179">
        <v>265.16000000000003</v>
      </c>
      <c r="D64" s="179">
        <v>337.34</v>
      </c>
      <c r="E64" s="179">
        <v>524.12</v>
      </c>
      <c r="F64" s="179">
        <v>565.34</v>
      </c>
      <c r="G64" s="179">
        <v>712.33</v>
      </c>
      <c r="H64" s="179">
        <v>869.57</v>
      </c>
      <c r="I64" s="179">
        <v>901.73</v>
      </c>
      <c r="J64" s="179">
        <v>1094.7</v>
      </c>
      <c r="K64" s="179">
        <v>1485.41</v>
      </c>
      <c r="L64" s="179">
        <v>1494.94</v>
      </c>
      <c r="M64" s="220">
        <v>1882.07</v>
      </c>
      <c r="N64" s="234"/>
      <c r="O64" s="207">
        <v>920</v>
      </c>
      <c r="P64" s="185">
        <v>1112</v>
      </c>
      <c r="Q64" s="185">
        <v>1196</v>
      </c>
      <c r="R64" s="185">
        <v>1497</v>
      </c>
      <c r="S64" s="185">
        <v>1505</v>
      </c>
      <c r="T64" s="185">
        <v>1882</v>
      </c>
      <c r="U64" s="185">
        <v>2276</v>
      </c>
      <c r="V64" s="185">
        <v>2872</v>
      </c>
      <c r="W64" s="185">
        <v>3087</v>
      </c>
      <c r="X64" s="185">
        <v>3869</v>
      </c>
      <c r="Y64" s="185">
        <v>4087</v>
      </c>
      <c r="Z64" s="185">
        <v>4906</v>
      </c>
      <c r="AA64" s="185">
        <v>5961</v>
      </c>
      <c r="AB64" s="185">
        <v>8606</v>
      </c>
      <c r="AC64" s="185">
        <v>10464</v>
      </c>
      <c r="AD64" s="185">
        <v>18759</v>
      </c>
      <c r="AE64" s="185">
        <v>24918</v>
      </c>
      <c r="AF64" s="185">
        <v>42347</v>
      </c>
      <c r="AG64" s="185">
        <v>46489</v>
      </c>
      <c r="AH64" s="208">
        <v>61596</v>
      </c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</row>
    <row r="65" spans="1:257" ht="12">
      <c r="A65" s="176">
        <v>56</v>
      </c>
      <c r="B65" s="217">
        <v>247.24</v>
      </c>
      <c r="C65" s="177">
        <v>267.42</v>
      </c>
      <c r="D65" s="177">
        <v>340.22</v>
      </c>
      <c r="E65" s="177">
        <v>528.59</v>
      </c>
      <c r="F65" s="177">
        <v>570.16</v>
      </c>
      <c r="G65" s="177">
        <v>718.4</v>
      </c>
      <c r="H65" s="177">
        <v>876.98</v>
      </c>
      <c r="I65" s="177">
        <v>909.42</v>
      </c>
      <c r="J65" s="177">
        <v>1104.04</v>
      </c>
      <c r="K65" s="177">
        <v>1498.08</v>
      </c>
      <c r="L65" s="177">
        <v>1507.69</v>
      </c>
      <c r="M65" s="218">
        <v>1898.13</v>
      </c>
      <c r="N65" s="233"/>
      <c r="O65" s="205">
        <v>927</v>
      </c>
      <c r="P65" s="184">
        <v>1121</v>
      </c>
      <c r="Q65" s="184">
        <v>1206</v>
      </c>
      <c r="R65" s="184">
        <v>1510</v>
      </c>
      <c r="S65" s="184">
        <v>1518</v>
      </c>
      <c r="T65" s="184">
        <v>1898</v>
      </c>
      <c r="U65" s="184">
        <v>2297</v>
      </c>
      <c r="V65" s="184">
        <v>2898</v>
      </c>
      <c r="W65" s="184">
        <v>3115</v>
      </c>
      <c r="X65" s="184">
        <v>3905</v>
      </c>
      <c r="Y65" s="184">
        <v>4124</v>
      </c>
      <c r="Z65" s="184">
        <v>4950</v>
      </c>
      <c r="AA65" s="184">
        <v>6015</v>
      </c>
      <c r="AB65" s="184">
        <v>8684</v>
      </c>
      <c r="AC65" s="184">
        <v>10559</v>
      </c>
      <c r="AD65" s="184">
        <v>18929</v>
      </c>
      <c r="AE65" s="184">
        <v>25144</v>
      </c>
      <c r="AF65" s="184">
        <v>42731</v>
      </c>
      <c r="AG65" s="184">
        <v>46910</v>
      </c>
      <c r="AH65" s="206">
        <v>62154</v>
      </c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</row>
    <row r="66" spans="1:257" ht="12">
      <c r="A66" s="176">
        <v>57</v>
      </c>
      <c r="B66" s="217">
        <v>249.33</v>
      </c>
      <c r="C66" s="177">
        <v>269.69</v>
      </c>
      <c r="D66" s="177">
        <v>343.11</v>
      </c>
      <c r="E66" s="177">
        <v>533.07000000000005</v>
      </c>
      <c r="F66" s="177">
        <v>574.99</v>
      </c>
      <c r="G66" s="177">
        <v>724.5</v>
      </c>
      <c r="H66" s="177">
        <v>884.42</v>
      </c>
      <c r="I66" s="177">
        <v>917.13</v>
      </c>
      <c r="J66" s="177">
        <v>1113.4000000000001</v>
      </c>
      <c r="K66" s="177">
        <v>1510.78</v>
      </c>
      <c r="L66" s="177">
        <v>1520.47</v>
      </c>
      <c r="M66" s="218">
        <v>1914.22</v>
      </c>
      <c r="N66" s="233"/>
      <c r="O66" s="205">
        <v>935</v>
      </c>
      <c r="P66" s="184">
        <v>1130</v>
      </c>
      <c r="Q66" s="184">
        <v>1216</v>
      </c>
      <c r="R66" s="184">
        <v>1523</v>
      </c>
      <c r="S66" s="184">
        <v>1531</v>
      </c>
      <c r="T66" s="184">
        <v>1915</v>
      </c>
      <c r="U66" s="184">
        <v>2317</v>
      </c>
      <c r="V66" s="184">
        <v>2925</v>
      </c>
      <c r="W66" s="184">
        <v>3143</v>
      </c>
      <c r="X66" s="184">
        <v>3940</v>
      </c>
      <c r="Y66" s="184">
        <v>4162</v>
      </c>
      <c r="Z66" s="184">
        <v>4996</v>
      </c>
      <c r="AA66" s="184">
        <v>6071</v>
      </c>
      <c r="AB66" s="184">
        <v>8764</v>
      </c>
      <c r="AC66" s="184">
        <v>10657</v>
      </c>
      <c r="AD66" s="184">
        <v>19104</v>
      </c>
      <c r="AE66" s="184">
        <v>25377</v>
      </c>
      <c r="AF66" s="184">
        <v>43127</v>
      </c>
      <c r="AG66" s="184">
        <v>47345</v>
      </c>
      <c r="AH66" s="206">
        <v>62730</v>
      </c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</row>
    <row r="67" spans="1:257" ht="12">
      <c r="A67" s="176">
        <v>58</v>
      </c>
      <c r="B67" s="217">
        <v>251.47</v>
      </c>
      <c r="C67" s="177">
        <v>271.99</v>
      </c>
      <c r="D67" s="177">
        <v>346.04</v>
      </c>
      <c r="E67" s="177">
        <v>537.63</v>
      </c>
      <c r="F67" s="177">
        <v>579.91</v>
      </c>
      <c r="G67" s="177">
        <v>730.69</v>
      </c>
      <c r="H67" s="177">
        <v>891.98</v>
      </c>
      <c r="I67" s="177">
        <v>924.98</v>
      </c>
      <c r="J67" s="177">
        <v>1122.92</v>
      </c>
      <c r="K67" s="177">
        <v>1523.7</v>
      </c>
      <c r="L67" s="177">
        <v>1533.48</v>
      </c>
      <c r="M67" s="218">
        <v>1930.6</v>
      </c>
      <c r="N67" s="233"/>
      <c r="O67" s="205">
        <v>943</v>
      </c>
      <c r="P67" s="184">
        <v>1139</v>
      </c>
      <c r="Q67" s="184">
        <v>1226</v>
      </c>
      <c r="R67" s="184">
        <v>1536</v>
      </c>
      <c r="S67" s="184">
        <v>1545</v>
      </c>
      <c r="T67" s="184">
        <v>1932</v>
      </c>
      <c r="U67" s="184">
        <v>2338</v>
      </c>
      <c r="V67" s="184">
        <v>2952</v>
      </c>
      <c r="W67" s="184">
        <v>3172</v>
      </c>
      <c r="X67" s="184">
        <v>3977</v>
      </c>
      <c r="Y67" s="184">
        <v>4201</v>
      </c>
      <c r="Z67" s="184">
        <v>5043</v>
      </c>
      <c r="AA67" s="184">
        <v>6128</v>
      </c>
      <c r="AB67" s="184">
        <v>8846</v>
      </c>
      <c r="AC67" s="184">
        <v>10757</v>
      </c>
      <c r="AD67" s="184">
        <v>19283</v>
      </c>
      <c r="AE67" s="184">
        <v>25615</v>
      </c>
      <c r="AF67" s="184">
        <v>43530</v>
      </c>
      <c r="AG67" s="184">
        <v>47788</v>
      </c>
      <c r="AH67" s="206">
        <v>63317</v>
      </c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</row>
    <row r="68" spans="1:257" ht="12">
      <c r="A68" s="176">
        <v>59</v>
      </c>
      <c r="B68" s="217">
        <v>253.67</v>
      </c>
      <c r="C68" s="177">
        <v>274.37</v>
      </c>
      <c r="D68" s="177">
        <v>349.07</v>
      </c>
      <c r="E68" s="177">
        <v>542.34</v>
      </c>
      <c r="F68" s="177">
        <v>584.99</v>
      </c>
      <c r="G68" s="177">
        <v>737.09</v>
      </c>
      <c r="H68" s="177">
        <v>899.79</v>
      </c>
      <c r="I68" s="177">
        <v>933.07</v>
      </c>
      <c r="J68" s="177">
        <v>1132.75</v>
      </c>
      <c r="K68" s="177">
        <v>1537.04</v>
      </c>
      <c r="L68" s="177">
        <v>1546.9</v>
      </c>
      <c r="M68" s="218">
        <v>1947.49</v>
      </c>
      <c r="N68" s="233"/>
      <c r="O68" s="205">
        <v>950</v>
      </c>
      <c r="P68" s="184">
        <v>1149</v>
      </c>
      <c r="Q68" s="184">
        <v>1237</v>
      </c>
      <c r="R68" s="184">
        <v>1550</v>
      </c>
      <c r="S68" s="184">
        <v>1558</v>
      </c>
      <c r="T68" s="184">
        <v>1950</v>
      </c>
      <c r="U68" s="184">
        <v>2360</v>
      </c>
      <c r="V68" s="184">
        <v>2979</v>
      </c>
      <c r="W68" s="184">
        <v>3202</v>
      </c>
      <c r="X68" s="184">
        <v>4014</v>
      </c>
      <c r="Y68" s="184">
        <v>4240</v>
      </c>
      <c r="Z68" s="184">
        <v>5090</v>
      </c>
      <c r="AA68" s="184">
        <v>6186</v>
      </c>
      <c r="AB68" s="184">
        <v>8930</v>
      </c>
      <c r="AC68" s="184">
        <v>10858</v>
      </c>
      <c r="AD68" s="184">
        <v>19465</v>
      </c>
      <c r="AE68" s="184">
        <v>25856</v>
      </c>
      <c r="AF68" s="184">
        <v>43941</v>
      </c>
      <c r="AG68" s="184">
        <v>48239</v>
      </c>
      <c r="AH68" s="206">
        <v>63915</v>
      </c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</row>
    <row r="69" spans="1:257" ht="12">
      <c r="A69" s="178">
        <v>60</v>
      </c>
      <c r="B69" s="219">
        <v>255.87</v>
      </c>
      <c r="C69" s="179">
        <v>276.76</v>
      </c>
      <c r="D69" s="179">
        <v>352.11</v>
      </c>
      <c r="E69" s="179">
        <v>547.05999999999995</v>
      </c>
      <c r="F69" s="179">
        <v>590.08000000000004</v>
      </c>
      <c r="G69" s="179">
        <v>743.5</v>
      </c>
      <c r="H69" s="179">
        <v>907.62</v>
      </c>
      <c r="I69" s="179">
        <v>941.19</v>
      </c>
      <c r="J69" s="179">
        <v>1142.6099999999999</v>
      </c>
      <c r="K69" s="179">
        <v>1550.42</v>
      </c>
      <c r="L69" s="179">
        <v>1560.36</v>
      </c>
      <c r="M69" s="220">
        <v>1964.44</v>
      </c>
      <c r="N69" s="234"/>
      <c r="O69" s="207">
        <v>958</v>
      </c>
      <c r="P69" s="185">
        <v>1159</v>
      </c>
      <c r="Q69" s="185">
        <v>1247</v>
      </c>
      <c r="R69" s="185">
        <v>1564</v>
      </c>
      <c r="S69" s="185">
        <v>1572</v>
      </c>
      <c r="T69" s="185">
        <v>1968</v>
      </c>
      <c r="U69" s="185">
        <v>2382</v>
      </c>
      <c r="V69" s="185">
        <v>3007</v>
      </c>
      <c r="W69" s="185">
        <v>3232</v>
      </c>
      <c r="X69" s="185">
        <v>4053</v>
      </c>
      <c r="Y69" s="185">
        <v>4281</v>
      </c>
      <c r="Z69" s="185">
        <v>5139</v>
      </c>
      <c r="AA69" s="185">
        <v>6245</v>
      </c>
      <c r="AB69" s="185">
        <v>9015</v>
      </c>
      <c r="AC69" s="185">
        <v>10962</v>
      </c>
      <c r="AD69" s="185">
        <v>19650</v>
      </c>
      <c r="AE69" s="185">
        <v>26103</v>
      </c>
      <c r="AF69" s="185">
        <v>44360</v>
      </c>
      <c r="AG69" s="185">
        <v>48699</v>
      </c>
      <c r="AH69" s="208">
        <v>64524</v>
      </c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</row>
    <row r="70" spans="1:257" ht="12">
      <c r="A70" s="176">
        <v>61</v>
      </c>
      <c r="B70" s="217">
        <v>258.14999999999998</v>
      </c>
      <c r="C70" s="177">
        <v>279.23</v>
      </c>
      <c r="D70" s="177">
        <v>355.24</v>
      </c>
      <c r="E70" s="177">
        <v>551.92999999999995</v>
      </c>
      <c r="F70" s="177">
        <v>595.33000000000004</v>
      </c>
      <c r="G70" s="177">
        <v>750.13</v>
      </c>
      <c r="H70" s="177">
        <v>915.7</v>
      </c>
      <c r="I70" s="177">
        <v>949.57</v>
      </c>
      <c r="J70" s="177">
        <v>1152.78</v>
      </c>
      <c r="K70" s="177">
        <v>1564.22</v>
      </c>
      <c r="L70" s="177">
        <v>1574.26</v>
      </c>
      <c r="M70" s="218">
        <v>1981.94</v>
      </c>
      <c r="N70" s="233"/>
      <c r="O70" s="205">
        <v>966</v>
      </c>
      <c r="P70" s="184">
        <v>1169</v>
      </c>
      <c r="Q70" s="184">
        <v>1258</v>
      </c>
      <c r="R70" s="184">
        <v>1578</v>
      </c>
      <c r="S70" s="184">
        <v>1586</v>
      </c>
      <c r="T70" s="184">
        <v>1986</v>
      </c>
      <c r="U70" s="184">
        <v>2404</v>
      </c>
      <c r="V70" s="184">
        <v>3035</v>
      </c>
      <c r="W70" s="184">
        <v>3262</v>
      </c>
      <c r="X70" s="184">
        <v>4091</v>
      </c>
      <c r="Y70" s="184">
        <v>4321</v>
      </c>
      <c r="Z70" s="184">
        <v>5188</v>
      </c>
      <c r="AA70" s="184">
        <v>6304</v>
      </c>
      <c r="AB70" s="184">
        <v>9101</v>
      </c>
      <c r="AC70" s="184">
        <v>11066</v>
      </c>
      <c r="AD70" s="184">
        <v>19837</v>
      </c>
      <c r="AE70" s="184">
        <v>26351</v>
      </c>
      <c r="AF70" s="184">
        <v>44782</v>
      </c>
      <c r="AG70" s="184">
        <v>49161</v>
      </c>
      <c r="AH70" s="206">
        <v>65137</v>
      </c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</row>
    <row r="71" spans="1:257" ht="12">
      <c r="A71" s="176">
        <v>62</v>
      </c>
      <c r="B71" s="217">
        <v>260.44</v>
      </c>
      <c r="C71" s="177">
        <v>281.7</v>
      </c>
      <c r="D71" s="177">
        <v>358.39</v>
      </c>
      <c r="E71" s="177">
        <v>556.82000000000005</v>
      </c>
      <c r="F71" s="177">
        <v>600.61</v>
      </c>
      <c r="G71" s="177">
        <v>756.77</v>
      </c>
      <c r="H71" s="177">
        <v>923.82</v>
      </c>
      <c r="I71" s="177">
        <v>957.99</v>
      </c>
      <c r="J71" s="177">
        <v>1163</v>
      </c>
      <c r="K71" s="177">
        <v>1578.08</v>
      </c>
      <c r="L71" s="177">
        <v>1588.21</v>
      </c>
      <c r="M71" s="218">
        <v>1999.49</v>
      </c>
      <c r="N71" s="233"/>
      <c r="O71" s="205">
        <v>974</v>
      </c>
      <c r="P71" s="184">
        <v>1179</v>
      </c>
      <c r="Q71" s="184">
        <v>1269</v>
      </c>
      <c r="R71" s="184">
        <v>1592</v>
      </c>
      <c r="S71" s="184">
        <v>1601</v>
      </c>
      <c r="T71" s="184">
        <v>2005</v>
      </c>
      <c r="U71" s="184">
        <v>2427</v>
      </c>
      <c r="V71" s="184">
        <v>3064</v>
      </c>
      <c r="W71" s="184">
        <v>3294</v>
      </c>
      <c r="X71" s="184">
        <v>4131</v>
      </c>
      <c r="Y71" s="184">
        <v>4363</v>
      </c>
      <c r="Z71" s="184">
        <v>5238</v>
      </c>
      <c r="AA71" s="184">
        <v>6365</v>
      </c>
      <c r="AB71" s="184">
        <v>9189</v>
      </c>
      <c r="AC71" s="184">
        <v>11173</v>
      </c>
      <c r="AD71" s="184">
        <v>20030</v>
      </c>
      <c r="AE71" s="184">
        <v>26607</v>
      </c>
      <c r="AF71" s="184">
        <v>45217</v>
      </c>
      <c r="AG71" s="184">
        <v>49639</v>
      </c>
      <c r="AH71" s="206">
        <v>65770</v>
      </c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</row>
    <row r="72" spans="1:257" ht="12">
      <c r="A72" s="176">
        <v>63</v>
      </c>
      <c r="B72" s="217">
        <v>262.77</v>
      </c>
      <c r="C72" s="177">
        <v>284.22000000000003</v>
      </c>
      <c r="D72" s="177">
        <v>361.59</v>
      </c>
      <c r="E72" s="177">
        <v>561.79999999999995</v>
      </c>
      <c r="F72" s="177">
        <v>605.98</v>
      </c>
      <c r="G72" s="177">
        <v>763.53</v>
      </c>
      <c r="H72" s="177">
        <v>932.07</v>
      </c>
      <c r="I72" s="177">
        <v>966.55</v>
      </c>
      <c r="J72" s="177">
        <v>1173.3900000000001</v>
      </c>
      <c r="K72" s="177">
        <v>1592.19</v>
      </c>
      <c r="L72" s="177">
        <v>1602.4</v>
      </c>
      <c r="M72" s="218">
        <v>2017.36</v>
      </c>
      <c r="N72" s="233"/>
      <c r="O72" s="205">
        <v>982</v>
      </c>
      <c r="P72" s="184">
        <v>1189</v>
      </c>
      <c r="Q72" s="184">
        <v>1280</v>
      </c>
      <c r="R72" s="184">
        <v>1606</v>
      </c>
      <c r="S72" s="184">
        <v>1615</v>
      </c>
      <c r="T72" s="184">
        <v>2024</v>
      </c>
      <c r="U72" s="184">
        <v>2450</v>
      </c>
      <c r="V72" s="184">
        <v>3094</v>
      </c>
      <c r="W72" s="184">
        <v>3326</v>
      </c>
      <c r="X72" s="184">
        <v>4171</v>
      </c>
      <c r="Y72" s="184">
        <v>4406</v>
      </c>
      <c r="Z72" s="184">
        <v>5289</v>
      </c>
      <c r="AA72" s="184">
        <v>6428</v>
      </c>
      <c r="AB72" s="184">
        <v>9279</v>
      </c>
      <c r="AC72" s="184">
        <v>11283</v>
      </c>
      <c r="AD72" s="184">
        <v>20226</v>
      </c>
      <c r="AE72" s="184">
        <v>26868</v>
      </c>
      <c r="AF72" s="184">
        <v>45660</v>
      </c>
      <c r="AG72" s="184">
        <v>50126</v>
      </c>
      <c r="AH72" s="206">
        <v>66415</v>
      </c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</row>
    <row r="73" spans="1:257" ht="12">
      <c r="A73" s="176">
        <v>64</v>
      </c>
      <c r="B73" s="217">
        <v>265.17</v>
      </c>
      <c r="C73" s="177">
        <v>286.82</v>
      </c>
      <c r="D73" s="177">
        <v>364.9</v>
      </c>
      <c r="E73" s="177">
        <v>566.94000000000005</v>
      </c>
      <c r="F73" s="177">
        <v>611.52</v>
      </c>
      <c r="G73" s="177">
        <v>770.52</v>
      </c>
      <c r="H73" s="177">
        <v>940.6</v>
      </c>
      <c r="I73" s="177">
        <v>975.39</v>
      </c>
      <c r="J73" s="177">
        <v>1184.1300000000001</v>
      </c>
      <c r="K73" s="177">
        <v>1606.75</v>
      </c>
      <c r="L73" s="177">
        <v>1617.06</v>
      </c>
      <c r="M73" s="218">
        <v>2035.82</v>
      </c>
      <c r="N73" s="233"/>
      <c r="O73" s="205">
        <v>991</v>
      </c>
      <c r="P73" s="184">
        <v>1199</v>
      </c>
      <c r="Q73" s="184">
        <v>1292</v>
      </c>
      <c r="R73" s="184">
        <v>1621</v>
      </c>
      <c r="S73" s="184">
        <v>1630</v>
      </c>
      <c r="T73" s="184">
        <v>2043</v>
      </c>
      <c r="U73" s="184">
        <v>2473</v>
      </c>
      <c r="V73" s="184">
        <v>3124</v>
      </c>
      <c r="W73" s="184">
        <v>3358</v>
      </c>
      <c r="X73" s="184">
        <v>4212</v>
      </c>
      <c r="Y73" s="184">
        <v>4450</v>
      </c>
      <c r="Z73" s="184">
        <v>5342</v>
      </c>
      <c r="AA73" s="184">
        <v>6491</v>
      </c>
      <c r="AB73" s="184">
        <v>9371</v>
      </c>
      <c r="AC73" s="184">
        <v>11395</v>
      </c>
      <c r="AD73" s="184">
        <v>20427</v>
      </c>
      <c r="AE73" s="184">
        <v>27134</v>
      </c>
      <c r="AF73" s="184">
        <v>46113</v>
      </c>
      <c r="AG73" s="184">
        <v>50622</v>
      </c>
      <c r="AH73" s="206">
        <v>67073</v>
      </c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</row>
    <row r="74" spans="1:257" ht="12">
      <c r="A74" s="178">
        <v>65</v>
      </c>
      <c r="B74" s="219">
        <v>267.58999999999997</v>
      </c>
      <c r="C74" s="179">
        <v>289.43</v>
      </c>
      <c r="D74" s="179">
        <v>368.22</v>
      </c>
      <c r="E74" s="179">
        <v>572.1</v>
      </c>
      <c r="F74" s="179">
        <v>617.08000000000004</v>
      </c>
      <c r="G74" s="179">
        <v>777.53</v>
      </c>
      <c r="H74" s="179">
        <v>949.16</v>
      </c>
      <c r="I74" s="179">
        <v>984.27</v>
      </c>
      <c r="J74" s="179">
        <v>1194.9000000000001</v>
      </c>
      <c r="K74" s="179">
        <v>1621.38</v>
      </c>
      <c r="L74" s="179">
        <v>1631.78</v>
      </c>
      <c r="M74" s="220">
        <v>2054.35</v>
      </c>
      <c r="N74" s="234"/>
      <c r="O74" s="207">
        <v>999</v>
      </c>
      <c r="P74" s="185">
        <v>1210</v>
      </c>
      <c r="Q74" s="185">
        <v>1303</v>
      </c>
      <c r="R74" s="185">
        <v>1636</v>
      </c>
      <c r="S74" s="185">
        <v>1645</v>
      </c>
      <c r="T74" s="185">
        <v>2063</v>
      </c>
      <c r="U74" s="185">
        <v>2497</v>
      </c>
      <c r="V74" s="185">
        <v>3155</v>
      </c>
      <c r="W74" s="185">
        <v>3391</v>
      </c>
      <c r="X74" s="185">
        <v>4254</v>
      </c>
      <c r="Y74" s="185">
        <v>4494</v>
      </c>
      <c r="Z74" s="185">
        <v>5395</v>
      </c>
      <c r="AA74" s="185">
        <v>6556</v>
      </c>
      <c r="AB74" s="185">
        <v>9465</v>
      </c>
      <c r="AC74" s="185">
        <v>11509</v>
      </c>
      <c r="AD74" s="185">
        <v>20631</v>
      </c>
      <c r="AE74" s="185">
        <v>27406</v>
      </c>
      <c r="AF74" s="185">
        <v>46574</v>
      </c>
      <c r="AG74" s="185">
        <v>51129</v>
      </c>
      <c r="AH74" s="208">
        <v>67744</v>
      </c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</row>
    <row r="75" spans="1:257" ht="12">
      <c r="A75" s="176">
        <v>66</v>
      </c>
      <c r="B75" s="217">
        <v>270.08</v>
      </c>
      <c r="C75" s="177">
        <v>292.13</v>
      </c>
      <c r="D75" s="177">
        <v>371.65</v>
      </c>
      <c r="E75" s="177">
        <v>577.42999999999995</v>
      </c>
      <c r="F75" s="177">
        <v>622.83000000000004</v>
      </c>
      <c r="G75" s="177">
        <v>784.78</v>
      </c>
      <c r="H75" s="177">
        <v>958.01</v>
      </c>
      <c r="I75" s="177">
        <v>993.44</v>
      </c>
      <c r="J75" s="177">
        <v>1206.04</v>
      </c>
      <c r="K75" s="177">
        <v>1636.48</v>
      </c>
      <c r="L75" s="177">
        <v>1646.98</v>
      </c>
      <c r="M75" s="218">
        <v>2073.4899999999998</v>
      </c>
      <c r="N75" s="233"/>
      <c r="O75" s="205">
        <v>1008</v>
      </c>
      <c r="P75" s="184">
        <v>1221</v>
      </c>
      <c r="Q75" s="184">
        <v>1315</v>
      </c>
      <c r="R75" s="184">
        <v>1652</v>
      </c>
      <c r="S75" s="184">
        <v>1661</v>
      </c>
      <c r="T75" s="184">
        <v>2083</v>
      </c>
      <c r="U75" s="184">
        <v>2522</v>
      </c>
      <c r="V75" s="184">
        <v>3186</v>
      </c>
      <c r="W75" s="184">
        <v>3425</v>
      </c>
      <c r="X75" s="184">
        <v>4297</v>
      </c>
      <c r="Y75" s="184">
        <v>4539</v>
      </c>
      <c r="Z75" s="184">
        <v>5449</v>
      </c>
      <c r="AA75" s="184">
        <v>6622</v>
      </c>
      <c r="AB75" s="184">
        <v>9559</v>
      </c>
      <c r="AC75" s="184">
        <v>11624</v>
      </c>
      <c r="AD75" s="184">
        <v>20837</v>
      </c>
      <c r="AE75" s="184">
        <v>27679</v>
      </c>
      <c r="AF75" s="184">
        <v>47039</v>
      </c>
      <c r="AG75" s="184">
        <v>51639</v>
      </c>
      <c r="AH75" s="206">
        <v>68420</v>
      </c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</row>
    <row r="76" spans="1:257" ht="12">
      <c r="A76" s="176">
        <v>67</v>
      </c>
      <c r="B76" s="217">
        <v>272.58</v>
      </c>
      <c r="C76" s="177">
        <v>294.83</v>
      </c>
      <c r="D76" s="177">
        <v>375.1</v>
      </c>
      <c r="E76" s="177">
        <v>582.78</v>
      </c>
      <c r="F76" s="177">
        <v>628.61</v>
      </c>
      <c r="G76" s="177">
        <v>792.05</v>
      </c>
      <c r="H76" s="177">
        <v>966.89</v>
      </c>
      <c r="I76" s="177">
        <v>1002.65</v>
      </c>
      <c r="J76" s="177">
        <v>1217.22</v>
      </c>
      <c r="K76" s="177">
        <v>1651.66</v>
      </c>
      <c r="L76" s="177">
        <v>1662.25</v>
      </c>
      <c r="M76" s="218">
        <v>2092.7199999999998</v>
      </c>
      <c r="N76" s="233"/>
      <c r="O76" s="205">
        <v>1017</v>
      </c>
      <c r="P76" s="184">
        <v>1232</v>
      </c>
      <c r="Q76" s="184">
        <v>1327</v>
      </c>
      <c r="R76" s="184">
        <v>1667</v>
      </c>
      <c r="S76" s="184">
        <v>1676</v>
      </c>
      <c r="T76" s="184">
        <v>2103</v>
      </c>
      <c r="U76" s="184">
        <v>2547</v>
      </c>
      <c r="V76" s="184">
        <v>3218</v>
      </c>
      <c r="W76" s="184">
        <v>3460</v>
      </c>
      <c r="X76" s="184">
        <v>4341</v>
      </c>
      <c r="Y76" s="184">
        <v>4586</v>
      </c>
      <c r="Z76" s="184">
        <v>5505</v>
      </c>
      <c r="AA76" s="184">
        <v>6689</v>
      </c>
      <c r="AB76" s="184">
        <v>9657</v>
      </c>
      <c r="AC76" s="184">
        <v>11742</v>
      </c>
      <c r="AD76" s="184">
        <v>21050</v>
      </c>
      <c r="AE76" s="184">
        <v>27962</v>
      </c>
      <c r="AF76" s="184">
        <v>47519</v>
      </c>
      <c r="AG76" s="184">
        <v>52167</v>
      </c>
      <c r="AH76" s="206">
        <v>69119</v>
      </c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</row>
    <row r="77" spans="1:257" ht="12">
      <c r="A77" s="176">
        <v>68</v>
      </c>
      <c r="B77" s="217">
        <v>275.17</v>
      </c>
      <c r="C77" s="177">
        <v>297.63</v>
      </c>
      <c r="D77" s="177">
        <v>378.66</v>
      </c>
      <c r="E77" s="177">
        <v>588.30999999999995</v>
      </c>
      <c r="F77" s="177">
        <v>634.58000000000004</v>
      </c>
      <c r="G77" s="177">
        <v>799.57</v>
      </c>
      <c r="H77" s="177">
        <v>976.07</v>
      </c>
      <c r="I77" s="177">
        <v>1012.17</v>
      </c>
      <c r="J77" s="177">
        <v>1228.77</v>
      </c>
      <c r="K77" s="177">
        <v>1667.34</v>
      </c>
      <c r="L77" s="177">
        <v>1678.03</v>
      </c>
      <c r="M77" s="218">
        <v>2112.58</v>
      </c>
      <c r="N77" s="233"/>
      <c r="O77" s="205">
        <v>1026</v>
      </c>
      <c r="P77" s="184">
        <v>1243</v>
      </c>
      <c r="Q77" s="184">
        <v>1339</v>
      </c>
      <c r="R77" s="184">
        <v>1683</v>
      </c>
      <c r="S77" s="184">
        <v>1692</v>
      </c>
      <c r="T77" s="184">
        <v>2124</v>
      </c>
      <c r="U77" s="184">
        <v>2573</v>
      </c>
      <c r="V77" s="184">
        <v>3250</v>
      </c>
      <c r="W77" s="184">
        <v>3494</v>
      </c>
      <c r="X77" s="184">
        <v>4386</v>
      </c>
      <c r="Y77" s="184">
        <v>4633</v>
      </c>
      <c r="Z77" s="184">
        <v>5561</v>
      </c>
      <c r="AA77" s="184">
        <v>6758</v>
      </c>
      <c r="AB77" s="184">
        <v>9757</v>
      </c>
      <c r="AC77" s="184">
        <v>11864</v>
      </c>
      <c r="AD77" s="184">
        <v>21267</v>
      </c>
      <c r="AE77" s="184">
        <v>28250</v>
      </c>
      <c r="AF77" s="184">
        <v>48010</v>
      </c>
      <c r="AG77" s="184">
        <v>52705</v>
      </c>
      <c r="AH77" s="206">
        <v>69832</v>
      </c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</row>
    <row r="78" spans="1:257" ht="12">
      <c r="A78" s="176">
        <v>69</v>
      </c>
      <c r="B78" s="217">
        <v>278.02999999999997</v>
      </c>
      <c r="C78" s="177">
        <v>300.73</v>
      </c>
      <c r="D78" s="177">
        <v>382.6</v>
      </c>
      <c r="E78" s="177">
        <v>594.42999999999995</v>
      </c>
      <c r="F78" s="177">
        <v>641.17999999999995</v>
      </c>
      <c r="G78" s="177">
        <v>807.89</v>
      </c>
      <c r="H78" s="177">
        <v>986.22</v>
      </c>
      <c r="I78" s="177">
        <v>1022.7</v>
      </c>
      <c r="J78" s="177">
        <v>1241.56</v>
      </c>
      <c r="K78" s="177">
        <v>1684.68</v>
      </c>
      <c r="L78" s="177">
        <v>1695.49</v>
      </c>
      <c r="M78" s="218">
        <v>2134.56</v>
      </c>
      <c r="N78" s="233"/>
      <c r="O78" s="205">
        <v>1037</v>
      </c>
      <c r="P78" s="184">
        <v>1256</v>
      </c>
      <c r="Q78" s="184">
        <v>1353</v>
      </c>
      <c r="R78" s="184">
        <v>1700</v>
      </c>
      <c r="S78" s="184">
        <v>1709</v>
      </c>
      <c r="T78" s="184">
        <v>2146</v>
      </c>
      <c r="U78" s="184">
        <v>2598</v>
      </c>
      <c r="V78" s="184">
        <v>3283</v>
      </c>
      <c r="W78" s="184">
        <v>3530</v>
      </c>
      <c r="X78" s="184">
        <v>4431</v>
      </c>
      <c r="Y78" s="184">
        <v>4681</v>
      </c>
      <c r="Z78" s="184">
        <v>5619</v>
      </c>
      <c r="AA78" s="184">
        <v>6829</v>
      </c>
      <c r="AB78" s="184">
        <v>9858</v>
      </c>
      <c r="AC78" s="184">
        <v>11987</v>
      </c>
      <c r="AD78" s="184">
        <v>21489</v>
      </c>
      <c r="AE78" s="184">
        <v>28545</v>
      </c>
      <c r="AF78" s="184">
        <v>48510</v>
      </c>
      <c r="AG78" s="184">
        <v>53254</v>
      </c>
      <c r="AH78" s="206">
        <v>70560</v>
      </c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</row>
    <row r="79" spans="1:257" ht="12">
      <c r="A79" s="178">
        <v>70</v>
      </c>
      <c r="B79" s="219">
        <v>281.19</v>
      </c>
      <c r="C79" s="179">
        <v>304.14</v>
      </c>
      <c r="D79" s="179">
        <v>386.94</v>
      </c>
      <c r="E79" s="179">
        <v>601.17999999999995</v>
      </c>
      <c r="F79" s="179">
        <v>648.45000000000005</v>
      </c>
      <c r="G79" s="179">
        <v>817.05</v>
      </c>
      <c r="H79" s="179">
        <v>997.4</v>
      </c>
      <c r="I79" s="179">
        <v>1034.29</v>
      </c>
      <c r="J79" s="179">
        <v>1255.6400000000001</v>
      </c>
      <c r="K79" s="179">
        <v>1703.78</v>
      </c>
      <c r="L79" s="179">
        <v>1714.72</v>
      </c>
      <c r="M79" s="220">
        <v>2158.7600000000002</v>
      </c>
      <c r="N79" s="234"/>
      <c r="O79" s="207">
        <v>1048</v>
      </c>
      <c r="P79" s="185">
        <v>1270</v>
      </c>
      <c r="Q79" s="185">
        <v>1368</v>
      </c>
      <c r="R79" s="185">
        <v>1719</v>
      </c>
      <c r="S79" s="185">
        <v>1728</v>
      </c>
      <c r="T79" s="185">
        <v>2169</v>
      </c>
      <c r="U79" s="185">
        <v>2626</v>
      </c>
      <c r="V79" s="185">
        <v>3318</v>
      </c>
      <c r="W79" s="185">
        <v>3567</v>
      </c>
      <c r="X79" s="185">
        <v>4477</v>
      </c>
      <c r="Y79" s="185">
        <v>4731</v>
      </c>
      <c r="Z79" s="185">
        <v>5679</v>
      </c>
      <c r="AA79" s="185">
        <v>6901</v>
      </c>
      <c r="AB79" s="185">
        <v>9962</v>
      </c>
      <c r="AC79" s="185">
        <v>12113</v>
      </c>
      <c r="AD79" s="185">
        <v>21715</v>
      </c>
      <c r="AE79" s="185">
        <v>28845</v>
      </c>
      <c r="AF79" s="185">
        <v>49021</v>
      </c>
      <c r="AG79" s="185">
        <v>53815</v>
      </c>
      <c r="AH79" s="208">
        <v>71303</v>
      </c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</row>
    <row r="80" spans="1:257" ht="12">
      <c r="A80" s="176">
        <v>71</v>
      </c>
      <c r="B80" s="217">
        <v>284.64999999999998</v>
      </c>
      <c r="C80" s="177">
        <v>307.88</v>
      </c>
      <c r="D80" s="177">
        <v>391.7</v>
      </c>
      <c r="E80" s="177">
        <v>608.58000000000004</v>
      </c>
      <c r="F80" s="177">
        <v>656.43</v>
      </c>
      <c r="G80" s="177">
        <v>827.11</v>
      </c>
      <c r="H80" s="177">
        <v>1009.68</v>
      </c>
      <c r="I80" s="177">
        <v>1047.03</v>
      </c>
      <c r="J80" s="177">
        <v>1271.0899999999999</v>
      </c>
      <c r="K80" s="177">
        <v>1724.76</v>
      </c>
      <c r="L80" s="177">
        <v>1735.82</v>
      </c>
      <c r="M80" s="218">
        <v>2185.34</v>
      </c>
      <c r="N80" s="233"/>
      <c r="O80" s="205">
        <v>1061</v>
      </c>
      <c r="P80" s="184">
        <v>1285</v>
      </c>
      <c r="Q80" s="184">
        <v>1385</v>
      </c>
      <c r="R80" s="184">
        <v>1739</v>
      </c>
      <c r="S80" s="184">
        <v>1749</v>
      </c>
      <c r="T80" s="184">
        <v>2194</v>
      </c>
      <c r="U80" s="184">
        <v>2657</v>
      </c>
      <c r="V80" s="184">
        <v>3356</v>
      </c>
      <c r="W80" s="184">
        <v>3608</v>
      </c>
      <c r="X80" s="184">
        <v>4527</v>
      </c>
      <c r="Y80" s="184">
        <v>4783</v>
      </c>
      <c r="Z80" s="184">
        <v>5741</v>
      </c>
      <c r="AA80" s="184">
        <v>6977</v>
      </c>
      <c r="AB80" s="184">
        <v>10072</v>
      </c>
      <c r="AC80" s="184">
        <v>12247</v>
      </c>
      <c r="AD80" s="184">
        <v>21955</v>
      </c>
      <c r="AE80" s="184">
        <v>29164</v>
      </c>
      <c r="AF80" s="184">
        <v>49563</v>
      </c>
      <c r="AG80" s="184">
        <v>54410</v>
      </c>
      <c r="AH80" s="206">
        <v>72092</v>
      </c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</row>
    <row r="81" spans="1:257" ht="12">
      <c r="A81" s="176">
        <v>72</v>
      </c>
      <c r="B81" s="217">
        <v>288.48</v>
      </c>
      <c r="C81" s="177">
        <v>312.02999999999997</v>
      </c>
      <c r="D81" s="177">
        <v>396.97</v>
      </c>
      <c r="E81" s="177">
        <v>616.76</v>
      </c>
      <c r="F81" s="177">
        <v>665.26</v>
      </c>
      <c r="G81" s="177">
        <v>838.24</v>
      </c>
      <c r="H81" s="177">
        <v>1023.27</v>
      </c>
      <c r="I81" s="177">
        <v>1061.1199999999999</v>
      </c>
      <c r="J81" s="177">
        <v>1288.2</v>
      </c>
      <c r="K81" s="177">
        <v>1747.97</v>
      </c>
      <c r="L81" s="177">
        <v>1759.18</v>
      </c>
      <c r="M81" s="218">
        <v>2214.75</v>
      </c>
      <c r="N81" s="233"/>
      <c r="O81" s="205">
        <v>1075</v>
      </c>
      <c r="P81" s="184">
        <v>1302</v>
      </c>
      <c r="Q81" s="184">
        <v>1403</v>
      </c>
      <c r="R81" s="184">
        <v>1762</v>
      </c>
      <c r="S81" s="184">
        <v>1771</v>
      </c>
      <c r="T81" s="184">
        <v>2223</v>
      </c>
      <c r="U81" s="184">
        <v>2690</v>
      </c>
      <c r="V81" s="184">
        <v>3398</v>
      </c>
      <c r="W81" s="184">
        <v>3653</v>
      </c>
      <c r="X81" s="184">
        <v>4583</v>
      </c>
      <c r="Y81" s="184">
        <v>4841</v>
      </c>
      <c r="Z81" s="184">
        <v>5811</v>
      </c>
      <c r="AA81" s="184">
        <v>7062</v>
      </c>
      <c r="AB81" s="184">
        <v>10195</v>
      </c>
      <c r="AC81" s="184">
        <v>12396</v>
      </c>
      <c r="AD81" s="184">
        <v>22222</v>
      </c>
      <c r="AE81" s="184">
        <v>29519</v>
      </c>
      <c r="AF81" s="184">
        <v>50166</v>
      </c>
      <c r="AG81" s="184">
        <v>55072</v>
      </c>
      <c r="AH81" s="206">
        <v>72968</v>
      </c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</row>
    <row r="82" spans="1:257" ht="12">
      <c r="A82" s="176">
        <v>73</v>
      </c>
      <c r="B82" s="217">
        <v>292.7</v>
      </c>
      <c r="C82" s="177">
        <v>316.60000000000002</v>
      </c>
      <c r="D82" s="177">
        <v>402.79</v>
      </c>
      <c r="E82" s="177">
        <v>625.79999999999995</v>
      </c>
      <c r="F82" s="177">
        <v>675.01</v>
      </c>
      <c r="G82" s="177">
        <v>850.52</v>
      </c>
      <c r="H82" s="177">
        <v>1038.26</v>
      </c>
      <c r="I82" s="177">
        <v>1076.6600000000001</v>
      </c>
      <c r="J82" s="177">
        <v>1307.07</v>
      </c>
      <c r="K82" s="177">
        <v>1773.57</v>
      </c>
      <c r="L82" s="177">
        <v>1784.95</v>
      </c>
      <c r="M82" s="218">
        <v>2247.19</v>
      </c>
      <c r="N82" s="233"/>
      <c r="O82" s="205">
        <v>1090</v>
      </c>
      <c r="P82" s="184">
        <v>1320</v>
      </c>
      <c r="Q82" s="184">
        <v>1423</v>
      </c>
      <c r="R82" s="184">
        <v>1787</v>
      </c>
      <c r="S82" s="184">
        <v>1797</v>
      </c>
      <c r="T82" s="184">
        <v>2254</v>
      </c>
      <c r="U82" s="184">
        <v>2728</v>
      </c>
      <c r="V82" s="184">
        <v>3445</v>
      </c>
      <c r="W82" s="184">
        <v>3703</v>
      </c>
      <c r="X82" s="184">
        <v>4644</v>
      </c>
      <c r="Y82" s="184">
        <v>4906</v>
      </c>
      <c r="Z82" s="184">
        <v>5889</v>
      </c>
      <c r="AA82" s="184">
        <v>7157</v>
      </c>
      <c r="AB82" s="184">
        <v>10332</v>
      </c>
      <c r="AC82" s="184">
        <v>12563</v>
      </c>
      <c r="AD82" s="184">
        <v>22521</v>
      </c>
      <c r="AE82" s="184">
        <v>29916</v>
      </c>
      <c r="AF82" s="184">
        <v>50840</v>
      </c>
      <c r="AG82" s="184">
        <v>55812</v>
      </c>
      <c r="AH82" s="206">
        <v>73950</v>
      </c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</row>
    <row r="83" spans="1:257" ht="12">
      <c r="A83" s="176">
        <v>74</v>
      </c>
      <c r="B83" s="217">
        <v>297.27</v>
      </c>
      <c r="C83" s="177">
        <v>321.54000000000002</v>
      </c>
      <c r="D83" s="177">
        <v>409.07</v>
      </c>
      <c r="E83" s="177">
        <v>635.55999999999995</v>
      </c>
      <c r="F83" s="177">
        <v>685.54</v>
      </c>
      <c r="G83" s="177">
        <v>863.79</v>
      </c>
      <c r="H83" s="177">
        <v>1054.46</v>
      </c>
      <c r="I83" s="177">
        <v>1093.46</v>
      </c>
      <c r="J83" s="177">
        <v>1327.46</v>
      </c>
      <c r="K83" s="177">
        <v>1801.24</v>
      </c>
      <c r="L83" s="177">
        <v>1812.8</v>
      </c>
      <c r="M83" s="218">
        <v>2282.25</v>
      </c>
      <c r="N83" s="233"/>
      <c r="O83" s="205">
        <v>1107</v>
      </c>
      <c r="P83" s="184">
        <v>1340</v>
      </c>
      <c r="Q83" s="184">
        <v>1445</v>
      </c>
      <c r="R83" s="184">
        <v>1814</v>
      </c>
      <c r="S83" s="184">
        <v>1824</v>
      </c>
      <c r="T83" s="184">
        <v>2288</v>
      </c>
      <c r="U83" s="184">
        <v>2769</v>
      </c>
      <c r="V83" s="184">
        <v>3496</v>
      </c>
      <c r="W83" s="184">
        <v>3757</v>
      </c>
      <c r="X83" s="184">
        <v>4712</v>
      </c>
      <c r="Y83" s="184">
        <v>4977</v>
      </c>
      <c r="Z83" s="184">
        <v>5975</v>
      </c>
      <c r="AA83" s="184">
        <v>7261</v>
      </c>
      <c r="AB83" s="184">
        <v>10482</v>
      </c>
      <c r="AC83" s="184">
        <v>12745</v>
      </c>
      <c r="AD83" s="184">
        <v>22847</v>
      </c>
      <c r="AE83" s="184">
        <v>30350</v>
      </c>
      <c r="AF83" s="184">
        <v>51577</v>
      </c>
      <c r="AG83" s="184">
        <v>56621</v>
      </c>
      <c r="AH83" s="206">
        <v>75021</v>
      </c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</row>
    <row r="84" spans="1:257" ht="12">
      <c r="A84" s="178">
        <v>75</v>
      </c>
      <c r="B84" s="219">
        <v>302.29000000000002</v>
      </c>
      <c r="C84" s="179">
        <v>326.97000000000003</v>
      </c>
      <c r="D84" s="179">
        <v>415.98</v>
      </c>
      <c r="E84" s="179">
        <v>646.29999999999995</v>
      </c>
      <c r="F84" s="179">
        <v>697.12</v>
      </c>
      <c r="G84" s="179">
        <v>878.38</v>
      </c>
      <c r="H84" s="179">
        <v>1072.27</v>
      </c>
      <c r="I84" s="179">
        <v>1111.93</v>
      </c>
      <c r="J84" s="179">
        <v>1349.88</v>
      </c>
      <c r="K84" s="179">
        <v>1831.67</v>
      </c>
      <c r="L84" s="179">
        <v>1843.42</v>
      </c>
      <c r="M84" s="220">
        <v>2320.8000000000002</v>
      </c>
      <c r="N84" s="234"/>
      <c r="O84" s="207">
        <v>1125</v>
      </c>
      <c r="P84" s="185">
        <v>1362</v>
      </c>
      <c r="Q84" s="185">
        <v>1469</v>
      </c>
      <c r="R84" s="185">
        <v>1844</v>
      </c>
      <c r="S84" s="185">
        <v>1854</v>
      </c>
      <c r="T84" s="185">
        <v>2326</v>
      </c>
      <c r="U84" s="185">
        <v>2814</v>
      </c>
      <c r="V84" s="185">
        <v>3552</v>
      </c>
      <c r="W84" s="185">
        <v>3818</v>
      </c>
      <c r="X84" s="185">
        <v>4786</v>
      </c>
      <c r="Y84" s="185">
        <v>5056</v>
      </c>
      <c r="Z84" s="185">
        <v>6069</v>
      </c>
      <c r="AA84" s="185">
        <v>7375</v>
      </c>
      <c r="AB84" s="185">
        <v>10647</v>
      </c>
      <c r="AC84" s="185">
        <v>12946</v>
      </c>
      <c r="AD84" s="185">
        <v>23207</v>
      </c>
      <c r="AE84" s="185">
        <v>30827</v>
      </c>
      <c r="AF84" s="185">
        <v>52389</v>
      </c>
      <c r="AG84" s="185">
        <v>57512</v>
      </c>
      <c r="AH84" s="208">
        <v>76201</v>
      </c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</row>
    <row r="85" spans="1:257" ht="12">
      <c r="A85" s="176">
        <v>76</v>
      </c>
      <c r="B85" s="217">
        <v>307.76</v>
      </c>
      <c r="C85" s="177">
        <v>332.88</v>
      </c>
      <c r="D85" s="177">
        <v>423.51</v>
      </c>
      <c r="E85" s="177">
        <v>657.99</v>
      </c>
      <c r="F85" s="177">
        <v>709.74</v>
      </c>
      <c r="G85" s="177">
        <v>894.27</v>
      </c>
      <c r="H85" s="177">
        <v>1091.67</v>
      </c>
      <c r="I85" s="177">
        <v>1132.05</v>
      </c>
      <c r="J85" s="177">
        <v>1374.31</v>
      </c>
      <c r="K85" s="177">
        <v>1864.81</v>
      </c>
      <c r="L85" s="177">
        <v>1876.78</v>
      </c>
      <c r="M85" s="218">
        <v>2362.79</v>
      </c>
      <c r="N85" s="233"/>
      <c r="O85" s="205">
        <v>1145</v>
      </c>
      <c r="P85" s="184">
        <v>1386</v>
      </c>
      <c r="Q85" s="184">
        <v>1495</v>
      </c>
      <c r="R85" s="184">
        <v>1876</v>
      </c>
      <c r="S85" s="184">
        <v>1887</v>
      </c>
      <c r="T85" s="184">
        <v>2367</v>
      </c>
      <c r="U85" s="184">
        <v>2863</v>
      </c>
      <c r="V85" s="184">
        <v>3614</v>
      </c>
      <c r="W85" s="184">
        <v>3884</v>
      </c>
      <c r="X85" s="184">
        <v>4869</v>
      </c>
      <c r="Y85" s="184">
        <v>5142</v>
      </c>
      <c r="Z85" s="184">
        <v>6172</v>
      </c>
      <c r="AA85" s="184">
        <v>7500</v>
      </c>
      <c r="AB85" s="184">
        <v>10828</v>
      </c>
      <c r="AC85" s="184">
        <v>13166</v>
      </c>
      <c r="AD85" s="184">
        <v>23602</v>
      </c>
      <c r="AE85" s="184">
        <v>31352</v>
      </c>
      <c r="AF85" s="184">
        <v>53280</v>
      </c>
      <c r="AG85" s="184">
        <v>58491</v>
      </c>
      <c r="AH85" s="206">
        <v>77499</v>
      </c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</row>
    <row r="86" spans="1:257" ht="12">
      <c r="A86" s="176">
        <v>77</v>
      </c>
      <c r="B86" s="217">
        <v>313.77</v>
      </c>
      <c r="C86" s="177">
        <v>339.38</v>
      </c>
      <c r="D86" s="177">
        <v>431.77</v>
      </c>
      <c r="E86" s="177">
        <v>670.83</v>
      </c>
      <c r="F86" s="177">
        <v>723.59</v>
      </c>
      <c r="G86" s="177">
        <v>911.72</v>
      </c>
      <c r="H86" s="177">
        <v>1112.97</v>
      </c>
      <c r="I86" s="177">
        <v>1154.1400000000001</v>
      </c>
      <c r="J86" s="177">
        <v>1401.13</v>
      </c>
      <c r="K86" s="177">
        <v>1901.2</v>
      </c>
      <c r="L86" s="177">
        <v>1913.4</v>
      </c>
      <c r="M86" s="218">
        <v>2408.9</v>
      </c>
      <c r="N86" s="233"/>
      <c r="O86" s="205">
        <v>1166</v>
      </c>
      <c r="P86" s="184">
        <v>1413</v>
      </c>
      <c r="Q86" s="184">
        <v>1524</v>
      </c>
      <c r="R86" s="184">
        <v>1912</v>
      </c>
      <c r="S86" s="184">
        <v>1922</v>
      </c>
      <c r="T86" s="184">
        <v>2412</v>
      </c>
      <c r="U86" s="184">
        <v>2918</v>
      </c>
      <c r="V86" s="184">
        <v>3682</v>
      </c>
      <c r="W86" s="184">
        <v>3956</v>
      </c>
      <c r="X86" s="184">
        <v>4958</v>
      </c>
      <c r="Y86" s="184">
        <v>5237</v>
      </c>
      <c r="Z86" s="184">
        <v>6286</v>
      </c>
      <c r="AA86" s="184">
        <v>7639</v>
      </c>
      <c r="AB86" s="184">
        <v>11029</v>
      </c>
      <c r="AC86" s="184">
        <v>13410</v>
      </c>
      <c r="AD86" s="184">
        <v>24039</v>
      </c>
      <c r="AE86" s="184">
        <v>31933</v>
      </c>
      <c r="AF86" s="184">
        <v>54268</v>
      </c>
      <c r="AG86" s="184">
        <v>59575</v>
      </c>
      <c r="AH86" s="206">
        <v>78936</v>
      </c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</row>
    <row r="87" spans="1:257" ht="12">
      <c r="A87" s="176">
        <v>78</v>
      </c>
      <c r="B87" s="217">
        <v>320.31</v>
      </c>
      <c r="C87" s="177">
        <v>346.46</v>
      </c>
      <c r="D87" s="177">
        <v>440.78</v>
      </c>
      <c r="E87" s="177">
        <v>684.82</v>
      </c>
      <c r="F87" s="177">
        <v>738.68</v>
      </c>
      <c r="G87" s="177">
        <v>930.74</v>
      </c>
      <c r="H87" s="177">
        <v>1136.19</v>
      </c>
      <c r="I87" s="177">
        <v>1178.21</v>
      </c>
      <c r="J87" s="177">
        <v>1430.35</v>
      </c>
      <c r="K87" s="177">
        <v>1940.86</v>
      </c>
      <c r="L87" s="177">
        <v>1953.31</v>
      </c>
      <c r="M87" s="218">
        <v>2459.14</v>
      </c>
      <c r="N87" s="233"/>
      <c r="O87" s="205">
        <v>1190</v>
      </c>
      <c r="P87" s="184">
        <v>1441</v>
      </c>
      <c r="Q87" s="184">
        <v>1555</v>
      </c>
      <c r="R87" s="184">
        <v>1951</v>
      </c>
      <c r="S87" s="184">
        <v>1962</v>
      </c>
      <c r="T87" s="184">
        <v>2461</v>
      </c>
      <c r="U87" s="184">
        <v>2977</v>
      </c>
      <c r="V87" s="184">
        <v>3756</v>
      </c>
      <c r="W87" s="184">
        <v>4035</v>
      </c>
      <c r="X87" s="184">
        <v>5057</v>
      </c>
      <c r="Y87" s="184">
        <v>5341</v>
      </c>
      <c r="Z87" s="184">
        <v>6411</v>
      </c>
      <c r="AA87" s="184">
        <v>7791</v>
      </c>
      <c r="AB87" s="184">
        <v>11247</v>
      </c>
      <c r="AC87" s="184">
        <v>13676</v>
      </c>
      <c r="AD87" s="184">
        <v>24516</v>
      </c>
      <c r="AE87" s="184">
        <v>32566</v>
      </c>
      <c r="AF87" s="184">
        <v>55344</v>
      </c>
      <c r="AG87" s="184">
        <v>60756</v>
      </c>
      <c r="AH87" s="206">
        <v>80500</v>
      </c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</row>
    <row r="88" spans="1:257" ht="12">
      <c r="A88" s="176">
        <v>79</v>
      </c>
      <c r="B88" s="217">
        <v>327.45</v>
      </c>
      <c r="C88" s="177">
        <v>354.18</v>
      </c>
      <c r="D88" s="177">
        <v>450.6</v>
      </c>
      <c r="E88" s="177">
        <v>700.08</v>
      </c>
      <c r="F88" s="177">
        <v>755.13</v>
      </c>
      <c r="G88" s="177">
        <v>951.47</v>
      </c>
      <c r="H88" s="177">
        <v>1161.5</v>
      </c>
      <c r="I88" s="177">
        <v>1204.46</v>
      </c>
      <c r="J88" s="177">
        <v>1462.21</v>
      </c>
      <c r="K88" s="177">
        <v>1984.09</v>
      </c>
      <c r="L88" s="177">
        <v>1996.82</v>
      </c>
      <c r="M88" s="218">
        <v>2513.92</v>
      </c>
      <c r="N88" s="233"/>
      <c r="O88" s="205">
        <v>1216</v>
      </c>
      <c r="P88" s="184">
        <v>1473</v>
      </c>
      <c r="Q88" s="184">
        <v>1589</v>
      </c>
      <c r="R88" s="184">
        <v>1994</v>
      </c>
      <c r="S88" s="184">
        <v>2005</v>
      </c>
      <c r="T88" s="184">
        <v>2515</v>
      </c>
      <c r="U88" s="184">
        <v>3042</v>
      </c>
      <c r="V88" s="184">
        <v>3837</v>
      </c>
      <c r="W88" s="184">
        <v>4123</v>
      </c>
      <c r="X88" s="184">
        <v>5165</v>
      </c>
      <c r="Y88" s="184">
        <v>5455</v>
      </c>
      <c r="Z88" s="184">
        <v>6548</v>
      </c>
      <c r="AA88" s="184">
        <v>7957</v>
      </c>
      <c r="AB88" s="184">
        <v>11487</v>
      </c>
      <c r="AC88" s="184">
        <v>13968</v>
      </c>
      <c r="AD88" s="184">
        <v>25039</v>
      </c>
      <c r="AE88" s="184">
        <v>33261</v>
      </c>
      <c r="AF88" s="184">
        <v>56524</v>
      </c>
      <c r="AG88" s="184">
        <v>62052</v>
      </c>
      <c r="AH88" s="206">
        <v>82217</v>
      </c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</row>
    <row r="89" spans="1:257" ht="12">
      <c r="A89" s="178">
        <v>80</v>
      </c>
      <c r="B89" s="219">
        <v>335.29</v>
      </c>
      <c r="C89" s="179">
        <v>362.66</v>
      </c>
      <c r="D89" s="179">
        <v>461.39</v>
      </c>
      <c r="E89" s="179">
        <v>716.85</v>
      </c>
      <c r="F89" s="179">
        <v>773.22</v>
      </c>
      <c r="G89" s="179">
        <v>974.26</v>
      </c>
      <c r="H89" s="179">
        <v>1189.31</v>
      </c>
      <c r="I89" s="179">
        <v>1233.3</v>
      </c>
      <c r="J89" s="179">
        <v>1497.23</v>
      </c>
      <c r="K89" s="179">
        <v>2031.61</v>
      </c>
      <c r="L89" s="179">
        <v>2044.64</v>
      </c>
      <c r="M89" s="220">
        <v>2574.13</v>
      </c>
      <c r="N89" s="234"/>
      <c r="O89" s="207">
        <v>1244</v>
      </c>
      <c r="P89" s="185">
        <v>1507</v>
      </c>
      <c r="Q89" s="185">
        <v>1626</v>
      </c>
      <c r="R89" s="185">
        <v>2040</v>
      </c>
      <c r="S89" s="185">
        <v>2051</v>
      </c>
      <c r="T89" s="185">
        <v>2574</v>
      </c>
      <c r="U89" s="185">
        <v>3113</v>
      </c>
      <c r="V89" s="185">
        <v>3926</v>
      </c>
      <c r="W89" s="185">
        <v>4219</v>
      </c>
      <c r="X89" s="185">
        <v>5285</v>
      </c>
      <c r="Y89" s="185">
        <v>5581</v>
      </c>
      <c r="Z89" s="185">
        <v>6699</v>
      </c>
      <c r="AA89" s="185">
        <v>8141</v>
      </c>
      <c r="AB89" s="185">
        <v>11752</v>
      </c>
      <c r="AC89" s="185">
        <v>14290</v>
      </c>
      <c r="AD89" s="185">
        <v>25617</v>
      </c>
      <c r="AE89" s="185">
        <v>34029</v>
      </c>
      <c r="AF89" s="185">
        <v>57830</v>
      </c>
      <c r="AG89" s="185">
        <v>63486</v>
      </c>
      <c r="AH89" s="208">
        <v>84117</v>
      </c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</row>
    <row r="90" spans="1:257" ht="12">
      <c r="A90" s="176">
        <v>81</v>
      </c>
      <c r="B90" s="217">
        <v>343.86</v>
      </c>
      <c r="C90" s="177">
        <v>371.93</v>
      </c>
      <c r="D90" s="177">
        <v>473.18</v>
      </c>
      <c r="E90" s="177">
        <v>735.17</v>
      </c>
      <c r="F90" s="177">
        <v>792.98</v>
      </c>
      <c r="G90" s="177">
        <v>999.16</v>
      </c>
      <c r="H90" s="177">
        <v>1219.72</v>
      </c>
      <c r="I90" s="177">
        <v>1264.83</v>
      </c>
      <c r="J90" s="177">
        <v>1535.51</v>
      </c>
      <c r="K90" s="177">
        <v>2083.54</v>
      </c>
      <c r="L90" s="177">
        <v>2096.91</v>
      </c>
      <c r="M90" s="218">
        <v>2639.93</v>
      </c>
      <c r="N90" s="233"/>
      <c r="O90" s="205">
        <v>1275</v>
      </c>
      <c r="P90" s="184">
        <v>1545</v>
      </c>
      <c r="Q90" s="184">
        <v>1667</v>
      </c>
      <c r="R90" s="184">
        <v>2091</v>
      </c>
      <c r="S90" s="184">
        <v>2103</v>
      </c>
      <c r="T90" s="184">
        <v>2639</v>
      </c>
      <c r="U90" s="184">
        <v>3190</v>
      </c>
      <c r="V90" s="184">
        <v>4024</v>
      </c>
      <c r="W90" s="184">
        <v>4324</v>
      </c>
      <c r="X90" s="184">
        <v>5415</v>
      </c>
      <c r="Y90" s="184">
        <v>5718</v>
      </c>
      <c r="Z90" s="184">
        <v>6864</v>
      </c>
      <c r="AA90" s="184">
        <v>8341</v>
      </c>
      <c r="AB90" s="184">
        <v>12042</v>
      </c>
      <c r="AC90" s="184">
        <v>14643</v>
      </c>
      <c r="AD90" s="184">
        <v>26249</v>
      </c>
      <c r="AE90" s="184">
        <v>34868</v>
      </c>
      <c r="AF90" s="184">
        <v>59256</v>
      </c>
      <c r="AG90" s="184">
        <v>65051</v>
      </c>
      <c r="AH90" s="206">
        <v>86190</v>
      </c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</row>
    <row r="91" spans="1:257" ht="12">
      <c r="A91" s="176">
        <v>82</v>
      </c>
      <c r="B91" s="217">
        <v>353.3</v>
      </c>
      <c r="C91" s="177">
        <v>382.15</v>
      </c>
      <c r="D91" s="177">
        <v>486.18</v>
      </c>
      <c r="E91" s="177">
        <v>755.36</v>
      </c>
      <c r="F91" s="177">
        <v>814.76</v>
      </c>
      <c r="G91" s="177">
        <v>1026.6099999999999</v>
      </c>
      <c r="H91" s="177">
        <v>1253.22</v>
      </c>
      <c r="I91" s="177">
        <v>1299.57</v>
      </c>
      <c r="J91" s="177">
        <v>1577.68</v>
      </c>
      <c r="K91" s="177">
        <v>2140.77</v>
      </c>
      <c r="L91" s="177">
        <v>2154.5100000000002</v>
      </c>
      <c r="M91" s="218">
        <v>2712.45</v>
      </c>
      <c r="N91" s="233"/>
      <c r="O91" s="205">
        <v>1308</v>
      </c>
      <c r="P91" s="184">
        <v>1586</v>
      </c>
      <c r="Q91" s="184">
        <v>1712</v>
      </c>
      <c r="R91" s="184">
        <v>2148</v>
      </c>
      <c r="S91" s="184">
        <v>2159</v>
      </c>
      <c r="T91" s="184">
        <v>2710</v>
      </c>
      <c r="U91" s="184">
        <v>3276</v>
      </c>
      <c r="V91" s="184">
        <v>4132</v>
      </c>
      <c r="W91" s="184">
        <v>4439</v>
      </c>
      <c r="X91" s="184">
        <v>5559</v>
      </c>
      <c r="Y91" s="184">
        <v>5870</v>
      </c>
      <c r="Z91" s="184">
        <v>7046</v>
      </c>
      <c r="AA91" s="184">
        <v>8562</v>
      </c>
      <c r="AB91" s="184">
        <v>12361</v>
      </c>
      <c r="AC91" s="184">
        <v>15030</v>
      </c>
      <c r="AD91" s="184">
        <v>26944</v>
      </c>
      <c r="AE91" s="184">
        <v>35791</v>
      </c>
      <c r="AF91" s="184">
        <v>60824</v>
      </c>
      <c r="AG91" s="184">
        <v>66773</v>
      </c>
      <c r="AH91" s="206">
        <v>88472</v>
      </c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</row>
    <row r="92" spans="1:257" ht="12">
      <c r="A92" s="176">
        <v>83</v>
      </c>
      <c r="B92" s="217">
        <v>363.6</v>
      </c>
      <c r="C92" s="177">
        <v>393.29</v>
      </c>
      <c r="D92" s="177">
        <v>500.35</v>
      </c>
      <c r="E92" s="177">
        <v>777.39</v>
      </c>
      <c r="F92" s="177">
        <v>838.52</v>
      </c>
      <c r="G92" s="177">
        <v>1056.54</v>
      </c>
      <c r="H92" s="177">
        <v>1289.75</v>
      </c>
      <c r="I92" s="177">
        <v>1337.46</v>
      </c>
      <c r="J92" s="177">
        <v>1623.67</v>
      </c>
      <c r="K92" s="177">
        <v>2203.1799999999998</v>
      </c>
      <c r="L92" s="177">
        <v>2217.31</v>
      </c>
      <c r="M92" s="218">
        <v>2791.52</v>
      </c>
      <c r="N92" s="233"/>
      <c r="O92" s="205">
        <v>1345</v>
      </c>
      <c r="P92" s="184">
        <v>1631</v>
      </c>
      <c r="Q92" s="184">
        <v>1761</v>
      </c>
      <c r="R92" s="184">
        <v>2209</v>
      </c>
      <c r="S92" s="184">
        <v>2221</v>
      </c>
      <c r="T92" s="184">
        <v>2788</v>
      </c>
      <c r="U92" s="184">
        <v>3370</v>
      </c>
      <c r="V92" s="184">
        <v>4250</v>
      </c>
      <c r="W92" s="184">
        <v>4566</v>
      </c>
      <c r="X92" s="184">
        <v>5717</v>
      </c>
      <c r="Y92" s="184">
        <v>6038</v>
      </c>
      <c r="Z92" s="184">
        <v>7248</v>
      </c>
      <c r="AA92" s="184">
        <v>8807</v>
      </c>
      <c r="AB92" s="184">
        <v>12715</v>
      </c>
      <c r="AC92" s="184">
        <v>15460</v>
      </c>
      <c r="AD92" s="184">
        <v>27715</v>
      </c>
      <c r="AE92" s="184">
        <v>36815</v>
      </c>
      <c r="AF92" s="184">
        <v>62565</v>
      </c>
      <c r="AG92" s="184">
        <v>68683</v>
      </c>
      <c r="AH92" s="206">
        <v>91003</v>
      </c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</row>
    <row r="93" spans="1:257" ht="12">
      <c r="A93" s="176">
        <v>84</v>
      </c>
      <c r="B93" s="217">
        <v>375</v>
      </c>
      <c r="C93" s="177">
        <v>405.61</v>
      </c>
      <c r="D93" s="177">
        <v>516.03</v>
      </c>
      <c r="E93" s="177">
        <v>801.75</v>
      </c>
      <c r="F93" s="177">
        <v>864.8</v>
      </c>
      <c r="G93" s="177">
        <v>1089.6500000000001</v>
      </c>
      <c r="H93" s="177">
        <v>1330.17</v>
      </c>
      <c r="I93" s="177">
        <v>1379.37</v>
      </c>
      <c r="J93" s="177">
        <v>1674.56</v>
      </c>
      <c r="K93" s="177">
        <v>2272.23</v>
      </c>
      <c r="L93" s="177">
        <v>2286.81</v>
      </c>
      <c r="M93" s="218">
        <v>2879.01</v>
      </c>
      <c r="N93" s="233"/>
      <c r="O93" s="205">
        <v>1386</v>
      </c>
      <c r="P93" s="184">
        <v>1681</v>
      </c>
      <c r="Q93" s="184">
        <v>1815</v>
      </c>
      <c r="R93" s="184">
        <v>2277</v>
      </c>
      <c r="S93" s="184">
        <v>2289</v>
      </c>
      <c r="T93" s="184">
        <v>2874</v>
      </c>
      <c r="U93" s="184">
        <v>3475</v>
      </c>
      <c r="V93" s="184">
        <v>4382</v>
      </c>
      <c r="W93" s="184">
        <v>4707</v>
      </c>
      <c r="X93" s="184">
        <v>5893</v>
      </c>
      <c r="Y93" s="184">
        <v>6222</v>
      </c>
      <c r="Z93" s="184">
        <v>7469</v>
      </c>
      <c r="AA93" s="184">
        <v>9076</v>
      </c>
      <c r="AB93" s="184">
        <v>13103</v>
      </c>
      <c r="AC93" s="184">
        <v>15933</v>
      </c>
      <c r="AD93" s="184">
        <v>28561</v>
      </c>
      <c r="AE93" s="184">
        <v>37940</v>
      </c>
      <c r="AF93" s="184">
        <v>64476</v>
      </c>
      <c r="AG93" s="184">
        <v>70782</v>
      </c>
      <c r="AH93" s="206">
        <v>93783</v>
      </c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</row>
    <row r="94" spans="1:257" ht="12">
      <c r="A94" s="178">
        <v>85</v>
      </c>
      <c r="B94" s="219">
        <v>387.64</v>
      </c>
      <c r="C94" s="179">
        <v>419.29</v>
      </c>
      <c r="D94" s="179">
        <v>533.42999999999995</v>
      </c>
      <c r="E94" s="179">
        <v>828.78</v>
      </c>
      <c r="F94" s="179">
        <v>893.95</v>
      </c>
      <c r="G94" s="179">
        <v>1126.3900000000001</v>
      </c>
      <c r="H94" s="179">
        <v>1375.02</v>
      </c>
      <c r="I94" s="179">
        <v>1425.88</v>
      </c>
      <c r="J94" s="179">
        <v>1731.02</v>
      </c>
      <c r="K94" s="179">
        <v>2348.84</v>
      </c>
      <c r="L94" s="179">
        <v>2363.91</v>
      </c>
      <c r="M94" s="220">
        <v>2976.08</v>
      </c>
      <c r="N94" s="234"/>
      <c r="O94" s="207">
        <v>1431</v>
      </c>
      <c r="P94" s="185">
        <v>1736</v>
      </c>
      <c r="Q94" s="185">
        <v>1875</v>
      </c>
      <c r="R94" s="185">
        <v>2352</v>
      </c>
      <c r="S94" s="185">
        <v>2365</v>
      </c>
      <c r="T94" s="185">
        <v>2970</v>
      </c>
      <c r="U94" s="185">
        <v>3590</v>
      </c>
      <c r="V94" s="185">
        <v>4526</v>
      </c>
      <c r="W94" s="185">
        <v>4862</v>
      </c>
      <c r="X94" s="185">
        <v>6087</v>
      </c>
      <c r="Y94" s="185">
        <v>6426</v>
      </c>
      <c r="Z94" s="185">
        <v>7714</v>
      </c>
      <c r="AA94" s="185">
        <v>9374</v>
      </c>
      <c r="AB94" s="185">
        <v>13533</v>
      </c>
      <c r="AC94" s="185">
        <v>16456</v>
      </c>
      <c r="AD94" s="185">
        <v>29499</v>
      </c>
      <c r="AE94" s="185">
        <v>39185</v>
      </c>
      <c r="AF94" s="185">
        <v>66593</v>
      </c>
      <c r="AG94" s="185">
        <v>73106</v>
      </c>
      <c r="AH94" s="208">
        <v>96863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</row>
    <row r="95" spans="1:257" ht="12">
      <c r="A95" s="176">
        <v>86</v>
      </c>
      <c r="B95" s="217">
        <v>401.64</v>
      </c>
      <c r="C95" s="177">
        <v>434.43</v>
      </c>
      <c r="D95" s="177">
        <v>552.69000000000005</v>
      </c>
      <c r="E95" s="177">
        <v>858.7</v>
      </c>
      <c r="F95" s="177">
        <v>926.23</v>
      </c>
      <c r="G95" s="177">
        <v>1167.06</v>
      </c>
      <c r="H95" s="177">
        <v>1424.67</v>
      </c>
      <c r="I95" s="177">
        <v>1477.36</v>
      </c>
      <c r="J95" s="177">
        <v>1793.52</v>
      </c>
      <c r="K95" s="177">
        <v>2433.65</v>
      </c>
      <c r="L95" s="177">
        <v>2449.2600000000002</v>
      </c>
      <c r="M95" s="218">
        <v>3083.53</v>
      </c>
      <c r="N95" s="233"/>
      <c r="O95" s="205">
        <v>1480</v>
      </c>
      <c r="P95" s="184">
        <v>1797</v>
      </c>
      <c r="Q95" s="184">
        <v>1941</v>
      </c>
      <c r="R95" s="184">
        <v>2435</v>
      </c>
      <c r="S95" s="184">
        <v>2448</v>
      </c>
      <c r="T95" s="184">
        <v>3075</v>
      </c>
      <c r="U95" s="184">
        <v>3717</v>
      </c>
      <c r="V95" s="184">
        <v>4687</v>
      </c>
      <c r="W95" s="184">
        <v>5034</v>
      </c>
      <c r="X95" s="184">
        <v>6303</v>
      </c>
      <c r="Y95" s="184">
        <v>6653</v>
      </c>
      <c r="Z95" s="184">
        <v>7987</v>
      </c>
      <c r="AA95" s="184">
        <v>9706</v>
      </c>
      <c r="AB95" s="184">
        <v>14011</v>
      </c>
      <c r="AC95" s="184">
        <v>17037</v>
      </c>
      <c r="AD95" s="184">
        <v>30541</v>
      </c>
      <c r="AE95" s="184">
        <v>40570</v>
      </c>
      <c r="AF95" s="184">
        <v>68946</v>
      </c>
      <c r="AG95" s="184">
        <v>75689</v>
      </c>
      <c r="AH95" s="206">
        <v>100285</v>
      </c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</row>
    <row r="96" spans="1:257" ht="12">
      <c r="A96" s="176">
        <v>87</v>
      </c>
      <c r="B96" s="217">
        <v>417.19</v>
      </c>
      <c r="C96" s="177">
        <v>451.25</v>
      </c>
      <c r="D96" s="177">
        <v>574.09</v>
      </c>
      <c r="E96" s="177">
        <v>891.95</v>
      </c>
      <c r="F96" s="177">
        <v>962.09</v>
      </c>
      <c r="G96" s="177">
        <v>1212.24</v>
      </c>
      <c r="H96" s="177">
        <v>1479.83</v>
      </c>
      <c r="I96" s="177">
        <v>1534.56</v>
      </c>
      <c r="J96" s="177">
        <v>1862.96</v>
      </c>
      <c r="K96" s="177">
        <v>2527.87</v>
      </c>
      <c r="L96" s="177">
        <v>2544.09</v>
      </c>
      <c r="M96" s="218">
        <v>3202.92</v>
      </c>
      <c r="N96" s="233"/>
      <c r="O96" s="205">
        <v>1535</v>
      </c>
      <c r="P96" s="184">
        <v>1865</v>
      </c>
      <c r="Q96" s="184">
        <v>2015</v>
      </c>
      <c r="R96" s="184">
        <v>2528</v>
      </c>
      <c r="S96" s="184">
        <v>2541</v>
      </c>
      <c r="T96" s="184">
        <v>3193</v>
      </c>
      <c r="U96" s="184">
        <v>3860</v>
      </c>
      <c r="V96" s="184">
        <v>4866</v>
      </c>
      <c r="W96" s="184">
        <v>5228</v>
      </c>
      <c r="X96" s="184">
        <v>6544</v>
      </c>
      <c r="Y96" s="184">
        <v>6908</v>
      </c>
      <c r="Z96" s="184">
        <v>8292</v>
      </c>
      <c r="AA96" s="184">
        <v>10077</v>
      </c>
      <c r="AB96" s="184">
        <v>14547</v>
      </c>
      <c r="AC96" s="184">
        <v>17689</v>
      </c>
      <c r="AD96" s="184">
        <v>31710</v>
      </c>
      <c r="AE96" s="184">
        <v>42122</v>
      </c>
      <c r="AF96" s="184">
        <v>71584</v>
      </c>
      <c r="AG96" s="184">
        <v>78584</v>
      </c>
      <c r="AH96" s="206">
        <v>104121</v>
      </c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</row>
    <row r="97" spans="1:257" ht="12">
      <c r="A97" s="176">
        <v>88</v>
      </c>
      <c r="B97" s="217">
        <v>434.64</v>
      </c>
      <c r="C97" s="177">
        <v>470.12</v>
      </c>
      <c r="D97" s="177">
        <v>598.1</v>
      </c>
      <c r="E97" s="177">
        <v>929.25</v>
      </c>
      <c r="F97" s="177">
        <v>1002.32</v>
      </c>
      <c r="G97" s="177">
        <v>1262.94</v>
      </c>
      <c r="H97" s="177">
        <v>1541.71</v>
      </c>
      <c r="I97" s="177">
        <v>1598.73</v>
      </c>
      <c r="J97" s="177">
        <v>1940.87</v>
      </c>
      <c r="K97" s="177">
        <v>2633.58</v>
      </c>
      <c r="L97" s="177">
        <v>2650.48</v>
      </c>
      <c r="M97" s="218">
        <v>3336.85</v>
      </c>
      <c r="N97" s="233"/>
      <c r="O97" s="205">
        <v>1597</v>
      </c>
      <c r="P97" s="184">
        <v>1940</v>
      </c>
      <c r="Q97" s="184">
        <v>2098</v>
      </c>
      <c r="R97" s="184">
        <v>2631</v>
      </c>
      <c r="S97" s="184">
        <v>2645</v>
      </c>
      <c r="T97" s="184">
        <v>3325</v>
      </c>
      <c r="U97" s="184">
        <v>4019</v>
      </c>
      <c r="V97" s="184">
        <v>5067</v>
      </c>
      <c r="W97" s="184">
        <v>5443</v>
      </c>
      <c r="X97" s="184">
        <v>6813</v>
      </c>
      <c r="Y97" s="184">
        <v>7192</v>
      </c>
      <c r="Z97" s="184">
        <v>8633</v>
      </c>
      <c r="AA97" s="184">
        <v>10491</v>
      </c>
      <c r="AB97" s="184">
        <v>15145</v>
      </c>
      <c r="AC97" s="184">
        <v>18415</v>
      </c>
      <c r="AD97" s="184">
        <v>33012</v>
      </c>
      <c r="AE97" s="184">
        <v>43851</v>
      </c>
      <c r="AF97" s="184">
        <v>74523</v>
      </c>
      <c r="AG97" s="184">
        <v>81811</v>
      </c>
      <c r="AH97" s="206">
        <v>108397</v>
      </c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</row>
    <row r="98" spans="1:257" ht="12">
      <c r="A98" s="176">
        <v>89</v>
      </c>
      <c r="B98" s="217">
        <v>454.2</v>
      </c>
      <c r="C98" s="177">
        <v>491.28</v>
      </c>
      <c r="D98" s="177">
        <v>625.03</v>
      </c>
      <c r="E98" s="177">
        <v>971.09</v>
      </c>
      <c r="F98" s="177">
        <v>1047.45</v>
      </c>
      <c r="G98" s="177">
        <v>1319.8</v>
      </c>
      <c r="H98" s="177">
        <v>1611.12</v>
      </c>
      <c r="I98" s="177">
        <v>1670.71</v>
      </c>
      <c r="J98" s="177">
        <v>2028.25</v>
      </c>
      <c r="K98" s="177">
        <v>2752.15</v>
      </c>
      <c r="L98" s="177">
        <v>2769.81</v>
      </c>
      <c r="M98" s="218">
        <v>3487.09</v>
      </c>
      <c r="N98" s="233"/>
      <c r="O98" s="205">
        <v>1665</v>
      </c>
      <c r="P98" s="184">
        <v>2025</v>
      </c>
      <c r="Q98" s="184">
        <v>2190</v>
      </c>
      <c r="R98" s="184">
        <v>2747</v>
      </c>
      <c r="S98" s="184">
        <v>2762</v>
      </c>
      <c r="T98" s="184">
        <v>3473</v>
      </c>
      <c r="U98" s="184">
        <v>4198</v>
      </c>
      <c r="V98" s="184">
        <v>5293</v>
      </c>
      <c r="W98" s="184">
        <v>5685</v>
      </c>
      <c r="X98" s="184">
        <v>7117</v>
      </c>
      <c r="Y98" s="184">
        <v>7511</v>
      </c>
      <c r="Z98" s="184">
        <v>9016</v>
      </c>
      <c r="AA98" s="184">
        <v>10956</v>
      </c>
      <c r="AB98" s="184">
        <v>15817</v>
      </c>
      <c r="AC98" s="184">
        <v>19232</v>
      </c>
      <c r="AD98" s="184">
        <v>34477</v>
      </c>
      <c r="AE98" s="184">
        <v>45798</v>
      </c>
      <c r="AF98" s="184">
        <v>77830</v>
      </c>
      <c r="AG98" s="184">
        <v>85442</v>
      </c>
      <c r="AH98" s="206">
        <v>113208</v>
      </c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</row>
    <row r="99" spans="1:257" ht="12">
      <c r="A99" s="178">
        <v>90</v>
      </c>
      <c r="B99" s="219">
        <v>476.28</v>
      </c>
      <c r="C99" s="179">
        <v>515.16</v>
      </c>
      <c r="D99" s="179">
        <v>655.4</v>
      </c>
      <c r="E99" s="179">
        <v>1018.28</v>
      </c>
      <c r="F99" s="179">
        <v>1098.3599999999999</v>
      </c>
      <c r="G99" s="179">
        <v>1383.94</v>
      </c>
      <c r="H99" s="179">
        <v>1689.42</v>
      </c>
      <c r="I99" s="179">
        <v>1751.91</v>
      </c>
      <c r="J99" s="179">
        <v>2126.8200000000002</v>
      </c>
      <c r="K99" s="179">
        <v>2885.91</v>
      </c>
      <c r="L99" s="179">
        <v>2904.42</v>
      </c>
      <c r="M99" s="220">
        <v>3656.56</v>
      </c>
      <c r="N99" s="234"/>
      <c r="O99" s="207">
        <v>1743</v>
      </c>
      <c r="P99" s="185">
        <v>2120</v>
      </c>
      <c r="Q99" s="185">
        <v>2294</v>
      </c>
      <c r="R99" s="185">
        <v>2878</v>
      </c>
      <c r="S99" s="185">
        <v>2894</v>
      </c>
      <c r="T99" s="185">
        <v>3640</v>
      </c>
      <c r="U99" s="185">
        <v>4401</v>
      </c>
      <c r="V99" s="185">
        <v>5548</v>
      </c>
      <c r="W99" s="185">
        <v>5959</v>
      </c>
      <c r="X99" s="185">
        <v>7459</v>
      </c>
      <c r="Y99" s="185">
        <v>7874</v>
      </c>
      <c r="Z99" s="185">
        <v>9452</v>
      </c>
      <c r="AA99" s="185">
        <v>11486</v>
      </c>
      <c r="AB99" s="185">
        <v>16581</v>
      </c>
      <c r="AC99" s="185">
        <v>20162</v>
      </c>
      <c r="AD99" s="185">
        <v>36143</v>
      </c>
      <c r="AE99" s="185">
        <v>48011</v>
      </c>
      <c r="AF99" s="185">
        <v>81591</v>
      </c>
      <c r="AG99" s="185">
        <v>89571</v>
      </c>
      <c r="AH99" s="208">
        <v>118678</v>
      </c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</row>
    <row r="100" spans="1:257" ht="12">
      <c r="A100" s="176">
        <v>91</v>
      </c>
      <c r="B100" s="217">
        <v>501.46</v>
      </c>
      <c r="C100" s="177">
        <v>542.4</v>
      </c>
      <c r="D100" s="177">
        <v>690.06</v>
      </c>
      <c r="E100" s="177">
        <v>1072.1199999999999</v>
      </c>
      <c r="F100" s="177">
        <v>1156.43</v>
      </c>
      <c r="G100" s="177">
        <v>1457.12</v>
      </c>
      <c r="H100" s="177">
        <v>1778.75</v>
      </c>
      <c r="I100" s="177">
        <v>1844.54</v>
      </c>
      <c r="J100" s="177">
        <v>2239.2800000000002</v>
      </c>
      <c r="K100" s="177">
        <v>3038.5</v>
      </c>
      <c r="L100" s="177">
        <v>3057.99</v>
      </c>
      <c r="M100" s="218">
        <v>3849.9</v>
      </c>
      <c r="N100" s="233"/>
      <c r="O100" s="205">
        <v>1830</v>
      </c>
      <c r="P100" s="184">
        <v>2228</v>
      </c>
      <c r="Q100" s="184">
        <v>2412</v>
      </c>
      <c r="R100" s="184">
        <v>3026</v>
      </c>
      <c r="S100" s="184">
        <v>3043</v>
      </c>
      <c r="T100" s="184">
        <v>3830</v>
      </c>
      <c r="U100" s="184">
        <v>4630</v>
      </c>
      <c r="V100" s="184">
        <v>5840</v>
      </c>
      <c r="W100" s="184">
        <v>6272</v>
      </c>
      <c r="X100" s="184">
        <v>7850</v>
      </c>
      <c r="Y100" s="184">
        <v>8285</v>
      </c>
      <c r="Z100" s="184">
        <v>9946</v>
      </c>
      <c r="AA100" s="184">
        <v>12086</v>
      </c>
      <c r="AB100" s="184">
        <v>17448</v>
      </c>
      <c r="AC100" s="184">
        <v>21216</v>
      </c>
      <c r="AD100" s="184">
        <v>38032</v>
      </c>
      <c r="AE100" s="184">
        <v>50520</v>
      </c>
      <c r="AF100" s="184">
        <v>85856</v>
      </c>
      <c r="AG100" s="184">
        <v>94253</v>
      </c>
      <c r="AH100" s="206">
        <v>124882</v>
      </c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</row>
    <row r="101" spans="1:257" ht="12">
      <c r="A101" s="176">
        <v>92</v>
      </c>
      <c r="B101" s="217">
        <v>530.28</v>
      </c>
      <c r="C101" s="177">
        <v>573.55999999999995</v>
      </c>
      <c r="D101" s="177">
        <v>729.71</v>
      </c>
      <c r="E101" s="177">
        <v>1133.73</v>
      </c>
      <c r="F101" s="177">
        <v>1222.8800000000001</v>
      </c>
      <c r="G101" s="177">
        <v>1540.84</v>
      </c>
      <c r="H101" s="177">
        <v>1880.96</v>
      </c>
      <c r="I101" s="177">
        <v>1950.53</v>
      </c>
      <c r="J101" s="177">
        <v>2367.9499999999998</v>
      </c>
      <c r="K101" s="177">
        <v>3213.09</v>
      </c>
      <c r="L101" s="177">
        <v>3233.7</v>
      </c>
      <c r="M101" s="218">
        <v>4071.12</v>
      </c>
      <c r="N101" s="233"/>
      <c r="O101" s="205">
        <v>1930</v>
      </c>
      <c r="P101" s="184">
        <v>2352</v>
      </c>
      <c r="Q101" s="184">
        <v>2547</v>
      </c>
      <c r="R101" s="184">
        <v>3197</v>
      </c>
      <c r="S101" s="184">
        <v>3214</v>
      </c>
      <c r="T101" s="184">
        <v>4048</v>
      </c>
      <c r="U101" s="184">
        <v>4894</v>
      </c>
      <c r="V101" s="184">
        <v>6173</v>
      </c>
      <c r="W101" s="184">
        <v>6630</v>
      </c>
      <c r="X101" s="184">
        <v>8300</v>
      </c>
      <c r="Y101" s="184">
        <v>8758</v>
      </c>
      <c r="Z101" s="184">
        <v>10513</v>
      </c>
      <c r="AA101" s="184">
        <v>12775</v>
      </c>
      <c r="AB101" s="184">
        <v>18443</v>
      </c>
      <c r="AC101" s="184">
        <v>22425</v>
      </c>
      <c r="AD101" s="184">
        <v>40200</v>
      </c>
      <c r="AE101" s="184">
        <v>53400</v>
      </c>
      <c r="AF101" s="184">
        <v>90750</v>
      </c>
      <c r="AG101" s="184">
        <v>99625</v>
      </c>
      <c r="AH101" s="206">
        <v>132000</v>
      </c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</row>
    <row r="102" spans="1:257" ht="12">
      <c r="A102" s="176">
        <v>93</v>
      </c>
      <c r="B102" s="217">
        <v>563.53</v>
      </c>
      <c r="C102" s="177">
        <v>609.53</v>
      </c>
      <c r="D102" s="177">
        <v>775.47</v>
      </c>
      <c r="E102" s="177">
        <v>1204.82</v>
      </c>
      <c r="F102" s="177">
        <v>1299.56</v>
      </c>
      <c r="G102" s="177">
        <v>1637.46</v>
      </c>
      <c r="H102" s="177">
        <v>1998.9</v>
      </c>
      <c r="I102" s="177">
        <v>2072.84</v>
      </c>
      <c r="J102" s="177">
        <v>2516.4299999999998</v>
      </c>
      <c r="K102" s="177">
        <v>3414.57</v>
      </c>
      <c r="L102" s="177">
        <v>3436.47</v>
      </c>
      <c r="M102" s="218">
        <v>4326.3999999999996</v>
      </c>
      <c r="N102" s="233"/>
      <c r="O102" s="205">
        <v>2044</v>
      </c>
      <c r="P102" s="184">
        <v>2494</v>
      </c>
      <c r="Q102" s="184">
        <v>2703</v>
      </c>
      <c r="R102" s="184">
        <v>3393</v>
      </c>
      <c r="S102" s="184">
        <v>3411</v>
      </c>
      <c r="T102" s="184">
        <v>4300</v>
      </c>
      <c r="U102" s="184">
        <v>5199</v>
      </c>
      <c r="V102" s="184">
        <v>6559</v>
      </c>
      <c r="W102" s="184">
        <v>7044</v>
      </c>
      <c r="X102" s="184">
        <v>8819</v>
      </c>
      <c r="Y102" s="184">
        <v>9307</v>
      </c>
      <c r="Z102" s="184">
        <v>11172</v>
      </c>
      <c r="AA102" s="184">
        <v>13576</v>
      </c>
      <c r="AB102" s="184">
        <v>19599</v>
      </c>
      <c r="AC102" s="184">
        <v>23831</v>
      </c>
      <c r="AD102" s="184">
        <v>42721</v>
      </c>
      <c r="AE102" s="184">
        <v>56748</v>
      </c>
      <c r="AF102" s="184">
        <v>96440</v>
      </c>
      <c r="AG102" s="184">
        <v>105871</v>
      </c>
      <c r="AH102" s="206">
        <v>140276</v>
      </c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</row>
    <row r="103" spans="1:257" ht="12">
      <c r="A103" s="176">
        <v>94</v>
      </c>
      <c r="B103" s="217">
        <v>602.46</v>
      </c>
      <c r="C103" s="177">
        <v>651.64</v>
      </c>
      <c r="D103" s="177">
        <v>829.04</v>
      </c>
      <c r="E103" s="177">
        <v>1288.06</v>
      </c>
      <c r="F103" s="177">
        <v>1389.34</v>
      </c>
      <c r="G103" s="177">
        <v>1750.59</v>
      </c>
      <c r="H103" s="177">
        <v>2137</v>
      </c>
      <c r="I103" s="177">
        <v>2216.04</v>
      </c>
      <c r="J103" s="177">
        <v>2690.28</v>
      </c>
      <c r="K103" s="177">
        <v>3650.47</v>
      </c>
      <c r="L103" s="177">
        <v>3673.89</v>
      </c>
      <c r="M103" s="218">
        <v>4625.29</v>
      </c>
      <c r="N103" s="233"/>
      <c r="O103" s="205">
        <v>2177</v>
      </c>
      <c r="P103" s="184">
        <v>2660</v>
      </c>
      <c r="Q103" s="184">
        <v>2884</v>
      </c>
      <c r="R103" s="184">
        <v>3622</v>
      </c>
      <c r="S103" s="184">
        <v>3641</v>
      </c>
      <c r="T103" s="184">
        <v>4594</v>
      </c>
      <c r="U103" s="184">
        <v>5557</v>
      </c>
      <c r="V103" s="184">
        <v>7010</v>
      </c>
      <c r="W103" s="184">
        <v>7530</v>
      </c>
      <c r="X103" s="184">
        <v>9426</v>
      </c>
      <c r="Y103" s="184">
        <v>9946</v>
      </c>
      <c r="Z103" s="184">
        <v>11939</v>
      </c>
      <c r="AA103" s="184">
        <v>14509</v>
      </c>
      <c r="AB103" s="184">
        <v>20945</v>
      </c>
      <c r="AC103" s="184">
        <v>25468</v>
      </c>
      <c r="AD103" s="184">
        <v>45656</v>
      </c>
      <c r="AE103" s="184">
        <v>60647</v>
      </c>
      <c r="AF103" s="184">
        <v>103066</v>
      </c>
      <c r="AG103" s="184">
        <v>113146</v>
      </c>
      <c r="AH103" s="206">
        <v>149915</v>
      </c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</row>
    <row r="104" spans="1:257" ht="12">
      <c r="A104" s="178">
        <v>95</v>
      </c>
      <c r="B104" s="219">
        <v>648.39</v>
      </c>
      <c r="C104" s="179">
        <v>701.32</v>
      </c>
      <c r="D104" s="179">
        <v>892.25</v>
      </c>
      <c r="E104" s="179">
        <v>1386.26</v>
      </c>
      <c r="F104" s="179">
        <v>1495.27</v>
      </c>
      <c r="G104" s="179">
        <v>1884.06</v>
      </c>
      <c r="H104" s="179">
        <v>2299.94</v>
      </c>
      <c r="I104" s="179">
        <v>2385</v>
      </c>
      <c r="J104" s="179">
        <v>2895.4</v>
      </c>
      <c r="K104" s="179">
        <v>3928.8</v>
      </c>
      <c r="L104" s="179">
        <v>3954</v>
      </c>
      <c r="M104" s="220">
        <v>4977.95</v>
      </c>
      <c r="N104" s="234"/>
      <c r="O104" s="207">
        <v>2332</v>
      </c>
      <c r="P104" s="185">
        <v>2854</v>
      </c>
      <c r="Q104" s="185">
        <v>3098</v>
      </c>
      <c r="R104" s="185">
        <v>3891</v>
      </c>
      <c r="S104" s="185">
        <v>3911</v>
      </c>
      <c r="T104" s="185">
        <v>4941</v>
      </c>
      <c r="U104" s="185">
        <v>5977</v>
      </c>
      <c r="V104" s="185">
        <v>7542</v>
      </c>
      <c r="W104" s="185">
        <v>8103</v>
      </c>
      <c r="X104" s="185">
        <v>10147</v>
      </c>
      <c r="Y104" s="185">
        <v>10703</v>
      </c>
      <c r="Z104" s="185">
        <v>12848</v>
      </c>
      <c r="AA104" s="185">
        <v>15613</v>
      </c>
      <c r="AB104" s="185">
        <v>22539</v>
      </c>
      <c r="AC104" s="185">
        <v>27406</v>
      </c>
      <c r="AD104" s="185">
        <v>49129</v>
      </c>
      <c r="AE104" s="185">
        <v>65261</v>
      </c>
      <c r="AF104" s="185">
        <v>110907</v>
      </c>
      <c r="AG104" s="185">
        <v>121754</v>
      </c>
      <c r="AH104" s="208">
        <v>161320</v>
      </c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</row>
    <row r="105" spans="1:257" ht="12">
      <c r="A105" s="176">
        <v>96</v>
      </c>
      <c r="B105" s="217">
        <v>703.35</v>
      </c>
      <c r="C105" s="177">
        <v>760.77</v>
      </c>
      <c r="D105" s="177">
        <v>967.87</v>
      </c>
      <c r="E105" s="177">
        <v>1503.76</v>
      </c>
      <c r="F105" s="177">
        <v>1622.01</v>
      </c>
      <c r="G105" s="177">
        <v>2043.75</v>
      </c>
      <c r="H105" s="177">
        <v>2494.87</v>
      </c>
      <c r="I105" s="177">
        <v>2587.15</v>
      </c>
      <c r="J105" s="177">
        <v>3140.81</v>
      </c>
      <c r="K105" s="177">
        <v>4261.79</v>
      </c>
      <c r="L105" s="177">
        <v>4289.13</v>
      </c>
      <c r="M105" s="218">
        <v>5399.86</v>
      </c>
      <c r="N105" s="233"/>
      <c r="O105" s="205">
        <v>2517</v>
      </c>
      <c r="P105" s="184">
        <v>3085</v>
      </c>
      <c r="Q105" s="184">
        <v>3352</v>
      </c>
      <c r="R105" s="184">
        <v>4212</v>
      </c>
      <c r="S105" s="184">
        <v>4234</v>
      </c>
      <c r="T105" s="184">
        <v>5356</v>
      </c>
      <c r="U105" s="184">
        <v>6482</v>
      </c>
      <c r="V105" s="184">
        <v>8183</v>
      </c>
      <c r="W105" s="184">
        <v>8788</v>
      </c>
      <c r="X105" s="184">
        <v>11010</v>
      </c>
      <c r="Y105" s="184">
        <v>11611</v>
      </c>
      <c r="Z105" s="184">
        <v>13938</v>
      </c>
      <c r="AA105" s="184">
        <v>16937</v>
      </c>
      <c r="AB105" s="184">
        <v>24451</v>
      </c>
      <c r="AC105" s="184">
        <v>29732</v>
      </c>
      <c r="AD105" s="184">
        <v>53298</v>
      </c>
      <c r="AE105" s="184">
        <v>70799</v>
      </c>
      <c r="AF105" s="184">
        <v>120318</v>
      </c>
      <c r="AG105" s="184">
        <v>132085</v>
      </c>
      <c r="AH105" s="206">
        <v>175008</v>
      </c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</row>
    <row r="106" spans="1:257" ht="12">
      <c r="A106" s="176">
        <v>97</v>
      </c>
      <c r="B106" s="217">
        <v>770.5</v>
      </c>
      <c r="C106" s="177">
        <v>833.4</v>
      </c>
      <c r="D106" s="177">
        <v>1060.28</v>
      </c>
      <c r="E106" s="177">
        <v>1647.32</v>
      </c>
      <c r="F106" s="177">
        <v>1776.86</v>
      </c>
      <c r="G106" s="177">
        <v>2238.86</v>
      </c>
      <c r="H106" s="177">
        <v>2733.06</v>
      </c>
      <c r="I106" s="177">
        <v>2834.14</v>
      </c>
      <c r="J106" s="177">
        <v>3440.66</v>
      </c>
      <c r="K106" s="177">
        <v>4668.66</v>
      </c>
      <c r="L106" s="177">
        <v>4698.6099999999997</v>
      </c>
      <c r="M106" s="218">
        <v>5915.39</v>
      </c>
      <c r="N106" s="233"/>
      <c r="O106" s="205">
        <v>2739</v>
      </c>
      <c r="P106" s="184">
        <v>3365</v>
      </c>
      <c r="Q106" s="184">
        <v>3661</v>
      </c>
      <c r="R106" s="184">
        <v>4602</v>
      </c>
      <c r="S106" s="184">
        <v>4626</v>
      </c>
      <c r="T106" s="184">
        <v>5863</v>
      </c>
      <c r="U106" s="184">
        <v>7098</v>
      </c>
      <c r="V106" s="184">
        <v>8963</v>
      </c>
      <c r="W106" s="184">
        <v>9628</v>
      </c>
      <c r="X106" s="184">
        <v>12063</v>
      </c>
      <c r="Y106" s="184">
        <v>12724</v>
      </c>
      <c r="Z106" s="184">
        <v>15274</v>
      </c>
      <c r="AA106" s="184">
        <v>18562</v>
      </c>
      <c r="AB106" s="184">
        <v>26796</v>
      </c>
      <c r="AC106" s="184">
        <v>32583</v>
      </c>
      <c r="AD106" s="184">
        <v>58409</v>
      </c>
      <c r="AE106" s="184">
        <v>77588</v>
      </c>
      <c r="AF106" s="184">
        <v>131856</v>
      </c>
      <c r="AG106" s="184">
        <v>144751</v>
      </c>
      <c r="AH106" s="206">
        <v>191791</v>
      </c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</row>
    <row r="107" spans="1:257" ht="12">
      <c r="A107" s="176">
        <v>98</v>
      </c>
      <c r="B107" s="217">
        <v>854.3</v>
      </c>
      <c r="C107" s="177">
        <v>924.03</v>
      </c>
      <c r="D107" s="177">
        <v>1175.5899999999999</v>
      </c>
      <c r="E107" s="177">
        <v>1826.48</v>
      </c>
      <c r="F107" s="177">
        <v>1970.11</v>
      </c>
      <c r="G107" s="177">
        <v>2482.36</v>
      </c>
      <c r="H107" s="177">
        <v>3030.3</v>
      </c>
      <c r="I107" s="177">
        <v>3142.38</v>
      </c>
      <c r="J107" s="177">
        <v>3814.86</v>
      </c>
      <c r="K107" s="177">
        <v>5176.42</v>
      </c>
      <c r="L107" s="177">
        <v>5209.63</v>
      </c>
      <c r="M107" s="218">
        <v>6558.74</v>
      </c>
      <c r="N107" s="233"/>
      <c r="O107" s="205">
        <v>3012</v>
      </c>
      <c r="P107" s="184">
        <v>3712</v>
      </c>
      <c r="Q107" s="184">
        <v>4041</v>
      </c>
      <c r="R107" s="184">
        <v>5086</v>
      </c>
      <c r="S107" s="184">
        <v>5112</v>
      </c>
      <c r="T107" s="184">
        <v>6490</v>
      </c>
      <c r="U107" s="184">
        <v>7862</v>
      </c>
      <c r="V107" s="184">
        <v>9935</v>
      </c>
      <c r="W107" s="184">
        <v>10675</v>
      </c>
      <c r="X107" s="184">
        <v>13378</v>
      </c>
      <c r="Y107" s="184">
        <v>14108</v>
      </c>
      <c r="Z107" s="184">
        <v>16935</v>
      </c>
      <c r="AA107" s="184">
        <v>20580</v>
      </c>
      <c r="AB107" s="184">
        <v>29710</v>
      </c>
      <c r="AC107" s="184">
        <v>36126</v>
      </c>
      <c r="AD107" s="184">
        <v>64760</v>
      </c>
      <c r="AE107" s="184">
        <v>86025</v>
      </c>
      <c r="AF107" s="184">
        <v>146194</v>
      </c>
      <c r="AG107" s="184">
        <v>160491</v>
      </c>
      <c r="AH107" s="206">
        <v>212646</v>
      </c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</row>
    <row r="108" spans="1:257" ht="12">
      <c r="A108" s="176">
        <v>99</v>
      </c>
      <c r="B108" s="217">
        <v>960.78</v>
      </c>
      <c r="C108" s="177">
        <v>1039.22</v>
      </c>
      <c r="D108" s="177">
        <v>1322.13</v>
      </c>
      <c r="E108" s="177">
        <v>2054.15</v>
      </c>
      <c r="F108" s="177">
        <v>2215.69</v>
      </c>
      <c r="G108" s="177">
        <v>2791.78</v>
      </c>
      <c r="H108" s="177">
        <v>3408.03</v>
      </c>
      <c r="I108" s="177">
        <v>3534.08</v>
      </c>
      <c r="J108" s="177">
        <v>4290.38</v>
      </c>
      <c r="K108" s="177">
        <v>5821.66</v>
      </c>
      <c r="L108" s="177">
        <v>5859.01</v>
      </c>
      <c r="M108" s="218">
        <v>7376.28</v>
      </c>
      <c r="N108" s="233"/>
      <c r="O108" s="205">
        <v>3353</v>
      </c>
      <c r="P108" s="184">
        <v>4146</v>
      </c>
      <c r="Q108" s="184">
        <v>4525</v>
      </c>
      <c r="R108" s="184">
        <v>5699</v>
      </c>
      <c r="S108" s="184">
        <v>5725</v>
      </c>
      <c r="T108" s="184">
        <v>7293</v>
      </c>
      <c r="U108" s="184">
        <v>8839</v>
      </c>
      <c r="V108" s="184">
        <v>11179</v>
      </c>
      <c r="W108" s="184">
        <v>12011</v>
      </c>
      <c r="X108" s="184">
        <v>15061</v>
      </c>
      <c r="Y108" s="184">
        <v>15879</v>
      </c>
      <c r="Z108" s="184">
        <v>19062</v>
      </c>
      <c r="AA108" s="184">
        <v>23164</v>
      </c>
      <c r="AB108" s="184">
        <v>33441</v>
      </c>
      <c r="AC108" s="184">
        <v>40662</v>
      </c>
      <c r="AD108" s="184">
        <v>72892</v>
      </c>
      <c r="AE108" s="184">
        <v>96827</v>
      </c>
      <c r="AF108" s="184">
        <v>164551</v>
      </c>
      <c r="AG108" s="184">
        <v>180644</v>
      </c>
      <c r="AH108" s="206">
        <v>239347</v>
      </c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</row>
    <row r="109" spans="1:257" ht="13" thickBot="1">
      <c r="A109" s="178">
        <v>100</v>
      </c>
      <c r="B109" s="221">
        <v>1101.71</v>
      </c>
      <c r="C109" s="222">
        <v>1191.6500000000001</v>
      </c>
      <c r="D109" s="222">
        <v>1516.06</v>
      </c>
      <c r="E109" s="222">
        <v>2355.46</v>
      </c>
      <c r="F109" s="222">
        <v>2540.69</v>
      </c>
      <c r="G109" s="222">
        <v>3201.28</v>
      </c>
      <c r="H109" s="222">
        <v>3907.92</v>
      </c>
      <c r="I109" s="222">
        <v>4052.46</v>
      </c>
      <c r="J109" s="222">
        <v>4919.7</v>
      </c>
      <c r="K109" s="222">
        <v>6675.59</v>
      </c>
      <c r="L109" s="222">
        <v>6718.42</v>
      </c>
      <c r="M109" s="223">
        <v>8458.24</v>
      </c>
      <c r="N109" s="235"/>
      <c r="O109" s="209">
        <v>3794</v>
      </c>
      <c r="P109" s="210">
        <v>4715</v>
      </c>
      <c r="Q109" s="210">
        <v>5155</v>
      </c>
      <c r="R109" s="210">
        <v>6500</v>
      </c>
      <c r="S109" s="210">
        <v>6532</v>
      </c>
      <c r="T109" s="210">
        <v>8349</v>
      </c>
      <c r="U109" s="210">
        <v>10130</v>
      </c>
      <c r="V109" s="210">
        <v>12827</v>
      </c>
      <c r="W109" s="210">
        <v>13779</v>
      </c>
      <c r="X109" s="210">
        <v>17293</v>
      </c>
      <c r="Y109" s="210">
        <v>18235</v>
      </c>
      <c r="Z109" s="210">
        <v>21890</v>
      </c>
      <c r="AA109" s="210">
        <v>26601</v>
      </c>
      <c r="AB109" s="210">
        <v>38402</v>
      </c>
      <c r="AC109" s="210">
        <v>46694</v>
      </c>
      <c r="AD109" s="210">
        <v>83706</v>
      </c>
      <c r="AE109" s="210">
        <v>111192</v>
      </c>
      <c r="AF109" s="210">
        <v>188964</v>
      </c>
      <c r="AG109" s="210">
        <v>207444</v>
      </c>
      <c r="AH109" s="211">
        <v>274857</v>
      </c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</row>
    <row r="110" spans="1:257">
      <c r="A110" s="180"/>
      <c r="B110" s="188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</row>
  </sheetData>
  <sheetProtection password="9D4B" sheet="1" objects="1" scenarios="1"/>
  <mergeCells count="2">
    <mergeCell ref="B9:M9"/>
    <mergeCell ref="O9:AH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workbookViewId="0"/>
  </sheetViews>
  <sheetFormatPr baseColWidth="10" defaultColWidth="10.1640625" defaultRowHeight="15" x14ac:dyDescent="0"/>
  <cols>
    <col min="1" max="256" width="11.33203125" style="166" customWidth="1"/>
  </cols>
  <sheetData>
    <row r="1" spans="1:256" ht="21">
      <c r="A1" s="165" t="s">
        <v>861</v>
      </c>
      <c r="B1" s="165"/>
      <c r="C1" s="16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>
      <c r="A2" s="187" t="s">
        <v>856</v>
      </c>
      <c r="B2" s="165"/>
      <c r="C2" s="16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1">
      <c r="A3" s="188" t="s">
        <v>857</v>
      </c>
      <c r="B3" s="165"/>
      <c r="C3" s="16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1">
      <c r="A4" s="189" t="s">
        <v>858</v>
      </c>
      <c r="B4" s="165"/>
      <c r="C4" s="16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1">
      <c r="A5" s="190" t="s">
        <v>859</v>
      </c>
      <c r="B5" s="165"/>
      <c r="C5" s="16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>
      <c r="A6" s="191" t="s">
        <v>860</v>
      </c>
      <c r="B6" s="165"/>
      <c r="C6" s="16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2" thickBot="1">
      <c r="A7" s="165"/>
      <c r="B7" s="165"/>
      <c r="C7" s="16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">
      <c r="A8"/>
      <c r="B8" s="192">
        <v>2</v>
      </c>
      <c r="C8" s="193">
        <f>+B8+1</f>
        <v>3</v>
      </c>
      <c r="D8" s="193">
        <f t="shared" ref="D8:AH8" si="0">+C8+1</f>
        <v>4</v>
      </c>
      <c r="E8" s="193">
        <f t="shared" si="0"/>
        <v>5</v>
      </c>
      <c r="F8" s="193">
        <f t="shared" si="0"/>
        <v>6</v>
      </c>
      <c r="G8" s="193">
        <f t="shared" si="0"/>
        <v>7</v>
      </c>
      <c r="H8" s="193">
        <f t="shared" si="0"/>
        <v>8</v>
      </c>
      <c r="I8" s="193">
        <f t="shared" si="0"/>
        <v>9</v>
      </c>
      <c r="J8" s="193">
        <f t="shared" si="0"/>
        <v>10</v>
      </c>
      <c r="K8" s="193">
        <f t="shared" si="0"/>
        <v>11</v>
      </c>
      <c r="L8" s="193">
        <f t="shared" si="0"/>
        <v>12</v>
      </c>
      <c r="M8" s="192">
        <f t="shared" si="0"/>
        <v>13</v>
      </c>
      <c r="N8" s="193">
        <f t="shared" si="0"/>
        <v>14</v>
      </c>
      <c r="O8" s="193">
        <f t="shared" si="0"/>
        <v>15</v>
      </c>
      <c r="P8" s="193">
        <f t="shared" si="0"/>
        <v>16</v>
      </c>
      <c r="Q8" s="193">
        <f t="shared" si="0"/>
        <v>17</v>
      </c>
      <c r="R8" s="193">
        <f t="shared" si="0"/>
        <v>18</v>
      </c>
      <c r="S8" s="193">
        <f t="shared" si="0"/>
        <v>19</v>
      </c>
      <c r="T8" s="193">
        <f t="shared" si="0"/>
        <v>20</v>
      </c>
      <c r="U8" s="193">
        <f t="shared" si="0"/>
        <v>21</v>
      </c>
      <c r="V8" s="193">
        <f t="shared" si="0"/>
        <v>22</v>
      </c>
      <c r="W8" s="193">
        <f t="shared" si="0"/>
        <v>23</v>
      </c>
      <c r="X8" s="193">
        <f t="shared" si="0"/>
        <v>24</v>
      </c>
      <c r="Y8" s="193">
        <f t="shared" si="0"/>
        <v>25</v>
      </c>
      <c r="Z8" s="193">
        <f t="shared" si="0"/>
        <v>26</v>
      </c>
      <c r="AA8" s="193">
        <f t="shared" si="0"/>
        <v>27</v>
      </c>
      <c r="AB8" s="193">
        <f t="shared" si="0"/>
        <v>28</v>
      </c>
      <c r="AC8" s="193">
        <f t="shared" si="0"/>
        <v>29</v>
      </c>
      <c r="AD8" s="193">
        <f t="shared" si="0"/>
        <v>30</v>
      </c>
      <c r="AE8" s="193">
        <f t="shared" si="0"/>
        <v>31</v>
      </c>
      <c r="AF8" s="193">
        <f t="shared" si="0"/>
        <v>32</v>
      </c>
      <c r="AG8" s="3">
        <f t="shared" si="0"/>
        <v>33</v>
      </c>
      <c r="AH8" s="3">
        <f t="shared" si="0"/>
        <v>34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" thickBot="1">
      <c r="A9"/>
      <c r="B9" s="255" t="s">
        <v>841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44"/>
      <c r="N9" s="245"/>
      <c r="O9" s="261" t="s">
        <v>145</v>
      </c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3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" thickBot="1">
      <c r="A10" s="167" t="s">
        <v>53</v>
      </c>
      <c r="B10" s="194" t="s">
        <v>798</v>
      </c>
      <c r="C10" s="168" t="s">
        <v>799</v>
      </c>
      <c r="D10" s="168" t="s">
        <v>800</v>
      </c>
      <c r="E10" s="168">
        <v>3000</v>
      </c>
      <c r="F10" s="168" t="s">
        <v>801</v>
      </c>
      <c r="G10" s="168" t="s">
        <v>802</v>
      </c>
      <c r="H10" s="168" t="s">
        <v>803</v>
      </c>
      <c r="I10" s="168" t="s">
        <v>804</v>
      </c>
      <c r="J10" s="168">
        <v>6000</v>
      </c>
      <c r="K10" s="168" t="s">
        <v>823</v>
      </c>
      <c r="L10" s="168">
        <v>8000</v>
      </c>
      <c r="M10" s="194" t="s">
        <v>805</v>
      </c>
      <c r="N10" s="236" t="s">
        <v>806</v>
      </c>
      <c r="O10" s="225" t="s">
        <v>821</v>
      </c>
      <c r="P10" s="225" t="s">
        <v>822</v>
      </c>
      <c r="Q10" s="225" t="s">
        <v>823</v>
      </c>
      <c r="R10" s="225" t="s">
        <v>824</v>
      </c>
      <c r="S10" s="225" t="s">
        <v>851</v>
      </c>
      <c r="T10" s="225" t="s">
        <v>825</v>
      </c>
      <c r="U10" s="225" t="s">
        <v>826</v>
      </c>
      <c r="V10" s="225" t="s">
        <v>827</v>
      </c>
      <c r="W10" s="225" t="s">
        <v>828</v>
      </c>
      <c r="X10" s="225" t="s">
        <v>829</v>
      </c>
      <c r="Y10" s="225" t="s">
        <v>830</v>
      </c>
      <c r="Z10" s="225" t="s">
        <v>831</v>
      </c>
      <c r="AA10" s="225" t="s">
        <v>832</v>
      </c>
      <c r="AB10" s="225" t="s">
        <v>833</v>
      </c>
      <c r="AC10" s="225" t="s">
        <v>834</v>
      </c>
      <c r="AD10" s="225" t="s">
        <v>835</v>
      </c>
      <c r="AE10" s="225" t="s">
        <v>836</v>
      </c>
      <c r="AF10" s="225" t="s">
        <v>837</v>
      </c>
      <c r="AG10" s="226" t="s">
        <v>838</v>
      </c>
      <c r="AH10" s="226" t="s">
        <v>839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>
      <c r="A11" s="169" t="s">
        <v>289</v>
      </c>
      <c r="B11" s="194">
        <v>1.5</v>
      </c>
      <c r="C11" s="168">
        <v>1.6093440000000001</v>
      </c>
      <c r="D11" s="168">
        <v>2</v>
      </c>
      <c r="E11" s="168">
        <v>3</v>
      </c>
      <c r="F11" s="168">
        <v>3.2186880000000002</v>
      </c>
      <c r="G11" s="168">
        <v>4</v>
      </c>
      <c r="H11" s="168">
        <v>4.8280320000000003</v>
      </c>
      <c r="I11" s="168">
        <v>5</v>
      </c>
      <c r="J11" s="168">
        <v>6</v>
      </c>
      <c r="K11" s="168">
        <v>6.4373760000000004</v>
      </c>
      <c r="L11" s="168">
        <v>8</v>
      </c>
      <c r="M11" s="194">
        <v>8.0467200000000005</v>
      </c>
      <c r="N11" s="237">
        <v>10</v>
      </c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8"/>
      <c r="AH11" s="198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">
      <c r="A12" s="170" t="s">
        <v>807</v>
      </c>
      <c r="B12" s="213">
        <v>232.47</v>
      </c>
      <c r="C12" s="171">
        <v>251.6</v>
      </c>
      <c r="D12" s="171">
        <v>321.5</v>
      </c>
      <c r="E12" s="171">
        <v>501.42</v>
      </c>
      <c r="F12" s="171">
        <v>541.5</v>
      </c>
      <c r="G12" s="171">
        <v>683</v>
      </c>
      <c r="H12" s="171">
        <v>833</v>
      </c>
      <c r="I12" s="171">
        <v>864.68</v>
      </c>
      <c r="J12" s="171">
        <v>1051</v>
      </c>
      <c r="K12" s="171">
        <v>1132</v>
      </c>
      <c r="L12" s="171">
        <v>1425</v>
      </c>
      <c r="M12" s="213">
        <v>1435</v>
      </c>
      <c r="N12" s="238">
        <v>1801.09</v>
      </c>
      <c r="O12" s="181">
        <v>886</v>
      </c>
      <c r="P12" s="181">
        <v>1071</v>
      </c>
      <c r="Q12" s="181">
        <v>1152.0000000000002</v>
      </c>
      <c r="R12" s="181">
        <v>1442</v>
      </c>
      <c r="S12" s="181">
        <v>1452</v>
      </c>
      <c r="T12" s="181">
        <v>1820</v>
      </c>
      <c r="U12" s="181">
        <v>2194</v>
      </c>
      <c r="V12" s="181">
        <v>2755</v>
      </c>
      <c r="W12" s="181">
        <v>2961</v>
      </c>
      <c r="X12" s="181">
        <v>3699.9999999999995</v>
      </c>
      <c r="Y12" s="181">
        <v>3912</v>
      </c>
      <c r="Z12" s="181">
        <v>4665</v>
      </c>
      <c r="AA12" s="181">
        <v>5660.0000000000009</v>
      </c>
      <c r="AB12" s="181">
        <v>8124.9999999999991</v>
      </c>
      <c r="AC12" s="181">
        <v>9820</v>
      </c>
      <c r="AD12" s="181">
        <v>17760</v>
      </c>
      <c r="AE12" s="181">
        <v>23590.999999999996</v>
      </c>
      <c r="AF12" s="181">
        <v>39700</v>
      </c>
      <c r="AG12" s="200">
        <v>43500</v>
      </c>
      <c r="AH12" s="200">
        <v>57600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" thickBot="1">
      <c r="A13" s="170" t="s">
        <v>808</v>
      </c>
      <c r="B13" s="201" t="s">
        <v>842</v>
      </c>
      <c r="C13" s="172" t="s">
        <v>852</v>
      </c>
      <c r="D13" s="173" t="s">
        <v>853</v>
      </c>
      <c r="E13" s="173" t="s">
        <v>843</v>
      </c>
      <c r="F13" s="172" t="s">
        <v>854</v>
      </c>
      <c r="G13" s="172" t="s">
        <v>844</v>
      </c>
      <c r="H13" s="172" t="s">
        <v>845</v>
      </c>
      <c r="I13" s="172" t="s">
        <v>855</v>
      </c>
      <c r="J13" s="172" t="s">
        <v>846</v>
      </c>
      <c r="K13" s="172" t="s">
        <v>847</v>
      </c>
      <c r="L13" s="172" t="s">
        <v>848</v>
      </c>
      <c r="M13" s="201" t="s">
        <v>849</v>
      </c>
      <c r="N13" s="239" t="s">
        <v>850</v>
      </c>
      <c r="O13" s="182">
        <v>1.0254629629629629E-2</v>
      </c>
      <c r="P13" s="172">
        <v>1.2395833333333333E-2</v>
      </c>
      <c r="Q13" s="172">
        <v>1.3333333333333336E-2</v>
      </c>
      <c r="R13" s="172">
        <v>1.6689814814814814E-2</v>
      </c>
      <c r="S13" s="172">
        <v>1.6805555555555556E-2</v>
      </c>
      <c r="T13" s="172">
        <v>2.1064814814814814E-2</v>
      </c>
      <c r="U13" s="172">
        <v>2.539351851851852E-2</v>
      </c>
      <c r="V13" s="172">
        <v>3.1886574074074074E-2</v>
      </c>
      <c r="W13" s="172">
        <v>3.4270833333333334E-2</v>
      </c>
      <c r="X13" s="172">
        <v>4.282407407407407E-2</v>
      </c>
      <c r="Y13" s="172">
        <v>4.5277777777777778E-2</v>
      </c>
      <c r="Z13" s="172">
        <v>5.3993055555555558E-2</v>
      </c>
      <c r="AA13" s="172">
        <v>6.5509259259259267E-2</v>
      </c>
      <c r="AB13" s="172">
        <v>9.4039351851851846E-2</v>
      </c>
      <c r="AC13" s="172">
        <v>0.1136574074074074</v>
      </c>
      <c r="AD13" s="172">
        <v>0.20555555555555555</v>
      </c>
      <c r="AE13" s="172">
        <v>0.27304398148148146</v>
      </c>
      <c r="AF13" s="172">
        <v>0.45949074074074076</v>
      </c>
      <c r="AG13" s="202">
        <v>0.50347222222222221</v>
      </c>
      <c r="AH13" s="202">
        <v>0.66666666666666663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>
      <c r="A14" s="174">
        <v>5</v>
      </c>
      <c r="B14" s="215">
        <v>320.64999999999998</v>
      </c>
      <c r="C14" s="175">
        <v>347.03</v>
      </c>
      <c r="D14" s="175">
        <v>443.45</v>
      </c>
      <c r="E14" s="175">
        <v>691.61</v>
      </c>
      <c r="F14" s="175">
        <v>746.9</v>
      </c>
      <c r="G14" s="175">
        <v>942.07</v>
      </c>
      <c r="H14" s="175">
        <v>1148.97</v>
      </c>
      <c r="I14" s="175">
        <v>1192.6600000000001</v>
      </c>
      <c r="J14" s="175">
        <v>1449.66</v>
      </c>
      <c r="K14" s="175">
        <v>1561.38</v>
      </c>
      <c r="L14" s="175">
        <v>1965.52</v>
      </c>
      <c r="M14" s="215">
        <v>1979.31</v>
      </c>
      <c r="N14" s="240">
        <v>2484.2600000000002</v>
      </c>
      <c r="O14" s="183">
        <v>1264</v>
      </c>
      <c r="P14" s="183">
        <v>1545</v>
      </c>
      <c r="Q14" s="183">
        <v>1643</v>
      </c>
      <c r="R14" s="183">
        <v>2057</v>
      </c>
      <c r="S14" s="183">
        <v>2071</v>
      </c>
      <c r="T14" s="183">
        <v>2596</v>
      </c>
      <c r="U14" s="183">
        <v>3130</v>
      </c>
      <c r="V14" s="183">
        <v>3930</v>
      </c>
      <c r="W14" s="183">
        <v>4224</v>
      </c>
      <c r="X14" s="183">
        <v>5278</v>
      </c>
      <c r="Y14" s="183">
        <v>5581</v>
      </c>
      <c r="Z14" s="183">
        <v>6655</v>
      </c>
      <c r="AA14" s="183">
        <v>8074</v>
      </c>
      <c r="AB14" s="183">
        <v>11591</v>
      </c>
      <c r="AC14" s="183">
        <v>14009</v>
      </c>
      <c r="AD14" s="183">
        <v>25335</v>
      </c>
      <c r="AE14" s="183">
        <v>33653</v>
      </c>
      <c r="AF14" s="183">
        <v>56633</v>
      </c>
      <c r="AG14" s="204">
        <v>62054</v>
      </c>
      <c r="AH14" s="204">
        <v>82168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">
      <c r="A15" s="176">
        <v>6</v>
      </c>
      <c r="B15" s="217">
        <v>306.73</v>
      </c>
      <c r="C15" s="177">
        <v>331.97</v>
      </c>
      <c r="D15" s="177">
        <v>424.2</v>
      </c>
      <c r="E15" s="177">
        <v>661.59</v>
      </c>
      <c r="F15" s="177">
        <v>714.47</v>
      </c>
      <c r="G15" s="177">
        <v>901.17</v>
      </c>
      <c r="H15" s="177">
        <v>1099.0899999999999</v>
      </c>
      <c r="I15" s="177">
        <v>1140.8900000000001</v>
      </c>
      <c r="J15" s="177">
        <v>1386.73</v>
      </c>
      <c r="K15" s="177">
        <v>1493.6</v>
      </c>
      <c r="L15" s="177">
        <v>1880.2</v>
      </c>
      <c r="M15" s="217">
        <v>1893.39</v>
      </c>
      <c r="N15" s="241">
        <v>2376.42</v>
      </c>
      <c r="O15" s="184">
        <v>1207</v>
      </c>
      <c r="P15" s="184">
        <v>1475</v>
      </c>
      <c r="Q15" s="184">
        <v>1586</v>
      </c>
      <c r="R15" s="184">
        <v>1985</v>
      </c>
      <c r="S15" s="184">
        <v>1999</v>
      </c>
      <c r="T15" s="184">
        <v>2506</v>
      </c>
      <c r="U15" s="184">
        <v>3021</v>
      </c>
      <c r="V15" s="184">
        <v>4317</v>
      </c>
      <c r="W15" s="184">
        <v>4276</v>
      </c>
      <c r="X15" s="184">
        <v>5344</v>
      </c>
      <c r="Y15" s="184">
        <v>6130</v>
      </c>
      <c r="Z15" s="184">
        <v>6737</v>
      </c>
      <c r="AA15" s="184">
        <v>8174</v>
      </c>
      <c r="AB15" s="184">
        <v>11187</v>
      </c>
      <c r="AC15" s="184">
        <v>13521</v>
      </c>
      <c r="AD15" s="184">
        <v>24453</v>
      </c>
      <c r="AE15" s="184">
        <v>32481</v>
      </c>
      <c r="AF15" s="184">
        <v>54661</v>
      </c>
      <c r="AG15" s="206">
        <v>59893</v>
      </c>
      <c r="AH15" s="206">
        <v>79306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>
      <c r="A16" s="176">
        <v>7</v>
      </c>
      <c r="B16" s="217">
        <v>294.79000000000002</v>
      </c>
      <c r="C16" s="177">
        <v>319.05</v>
      </c>
      <c r="D16" s="177">
        <v>407.68</v>
      </c>
      <c r="E16" s="177">
        <v>635.84</v>
      </c>
      <c r="F16" s="177">
        <v>686.66</v>
      </c>
      <c r="G16" s="177">
        <v>866.09</v>
      </c>
      <c r="H16" s="177">
        <v>1056.3</v>
      </c>
      <c r="I16" s="177">
        <v>1096.47</v>
      </c>
      <c r="J16" s="177">
        <v>1332.74</v>
      </c>
      <c r="K16" s="177">
        <v>1435.46</v>
      </c>
      <c r="L16" s="177">
        <v>1807</v>
      </c>
      <c r="M16" s="217">
        <v>1819.68</v>
      </c>
      <c r="N16" s="241">
        <v>2283.91</v>
      </c>
      <c r="O16" s="184">
        <v>1157</v>
      </c>
      <c r="P16" s="184">
        <v>1413</v>
      </c>
      <c r="Q16" s="184">
        <v>1520</v>
      </c>
      <c r="R16" s="184">
        <v>1903</v>
      </c>
      <c r="S16" s="184">
        <v>1916</v>
      </c>
      <c r="T16" s="184">
        <v>2402</v>
      </c>
      <c r="U16" s="184">
        <v>2895</v>
      </c>
      <c r="V16" s="184">
        <v>4056</v>
      </c>
      <c r="W16" s="184">
        <v>4056</v>
      </c>
      <c r="X16" s="184">
        <v>5068</v>
      </c>
      <c r="Y16" s="184">
        <v>5759</v>
      </c>
      <c r="Z16" s="184">
        <v>6390</v>
      </c>
      <c r="AA16" s="184">
        <v>7752</v>
      </c>
      <c r="AB16" s="184">
        <v>10722</v>
      </c>
      <c r="AC16" s="184">
        <v>12959</v>
      </c>
      <c r="AD16" s="184">
        <v>23436</v>
      </c>
      <c r="AE16" s="184">
        <v>31131</v>
      </c>
      <c r="AF16" s="184">
        <v>52388</v>
      </c>
      <c r="AG16" s="206">
        <v>57403</v>
      </c>
      <c r="AH16" s="206">
        <v>76010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">
      <c r="A17" s="176">
        <v>8</v>
      </c>
      <c r="B17" s="217">
        <v>284.51</v>
      </c>
      <c r="C17" s="177">
        <v>307.92</v>
      </c>
      <c r="D17" s="177">
        <v>393.46</v>
      </c>
      <c r="E17" s="177">
        <v>613.66</v>
      </c>
      <c r="F17" s="177">
        <v>662.71</v>
      </c>
      <c r="G17" s="177">
        <v>835.88</v>
      </c>
      <c r="H17" s="177">
        <v>1019.46</v>
      </c>
      <c r="I17" s="177">
        <v>1058.23</v>
      </c>
      <c r="J17" s="177">
        <v>1286.26</v>
      </c>
      <c r="K17" s="177">
        <v>1385.39</v>
      </c>
      <c r="L17" s="177">
        <v>1743.97</v>
      </c>
      <c r="M17" s="217">
        <v>1756.21</v>
      </c>
      <c r="N17" s="241">
        <v>2204.25</v>
      </c>
      <c r="O17" s="184">
        <v>1114</v>
      </c>
      <c r="P17" s="184">
        <v>1360</v>
      </c>
      <c r="Q17" s="184">
        <v>1463</v>
      </c>
      <c r="R17" s="184">
        <v>1831</v>
      </c>
      <c r="S17" s="184">
        <v>1844</v>
      </c>
      <c r="T17" s="184">
        <v>2311</v>
      </c>
      <c r="U17" s="184">
        <v>2786</v>
      </c>
      <c r="V17" s="184">
        <v>3838</v>
      </c>
      <c r="W17" s="184">
        <v>3868</v>
      </c>
      <c r="X17" s="184">
        <v>4833</v>
      </c>
      <c r="Y17" s="184">
        <v>5450</v>
      </c>
      <c r="Z17" s="184">
        <v>6093</v>
      </c>
      <c r="AA17" s="184">
        <v>7393</v>
      </c>
      <c r="AB17" s="184">
        <v>10319</v>
      </c>
      <c r="AC17" s="184">
        <v>12471</v>
      </c>
      <c r="AD17" s="184">
        <v>22555</v>
      </c>
      <c r="AE17" s="184">
        <v>29961</v>
      </c>
      <c r="AF17" s="184">
        <v>50419</v>
      </c>
      <c r="AG17" s="206">
        <v>55245</v>
      </c>
      <c r="AH17" s="206">
        <v>73152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">
      <c r="A18" s="176">
        <v>9</v>
      </c>
      <c r="B18" s="217">
        <v>275.63</v>
      </c>
      <c r="C18" s="177">
        <v>298.32</v>
      </c>
      <c r="D18" s="177">
        <v>381.2</v>
      </c>
      <c r="E18" s="177">
        <v>594.52</v>
      </c>
      <c r="F18" s="177">
        <v>642.04</v>
      </c>
      <c r="G18" s="177">
        <v>809.82</v>
      </c>
      <c r="H18" s="177">
        <v>987.67</v>
      </c>
      <c r="I18" s="177">
        <v>1025.23</v>
      </c>
      <c r="J18" s="177">
        <v>1246.1500000000001</v>
      </c>
      <c r="K18" s="177">
        <v>1342.19</v>
      </c>
      <c r="L18" s="177">
        <v>1689.59</v>
      </c>
      <c r="M18" s="217">
        <v>1701.45</v>
      </c>
      <c r="N18" s="241">
        <v>2135.5100000000002</v>
      </c>
      <c r="O18" s="184">
        <v>1076</v>
      </c>
      <c r="P18" s="184">
        <v>1314</v>
      </c>
      <c r="Q18" s="184">
        <v>1413</v>
      </c>
      <c r="R18" s="184">
        <v>1769</v>
      </c>
      <c r="S18" s="184">
        <v>1781</v>
      </c>
      <c r="T18" s="184">
        <v>2233</v>
      </c>
      <c r="U18" s="184">
        <v>2691</v>
      </c>
      <c r="V18" s="184">
        <v>3655</v>
      </c>
      <c r="W18" s="184">
        <v>3706</v>
      </c>
      <c r="X18" s="184">
        <v>4631</v>
      </c>
      <c r="Y18" s="184">
        <v>5190</v>
      </c>
      <c r="Z18" s="184">
        <v>5839</v>
      </c>
      <c r="AA18" s="184">
        <v>7085</v>
      </c>
      <c r="AB18" s="184">
        <v>9967</v>
      </c>
      <c r="AC18" s="184">
        <v>12046</v>
      </c>
      <c r="AD18" s="184">
        <v>21786</v>
      </c>
      <c r="AE18" s="184">
        <v>28939</v>
      </c>
      <c r="AF18" s="184">
        <v>48700</v>
      </c>
      <c r="AG18" s="206">
        <v>53361</v>
      </c>
      <c r="AH18" s="206">
        <v>70658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">
      <c r="A19" s="178">
        <v>10</v>
      </c>
      <c r="B19" s="219">
        <v>267.98</v>
      </c>
      <c r="C19" s="179">
        <v>290.02999999999997</v>
      </c>
      <c r="D19" s="179">
        <v>370.61</v>
      </c>
      <c r="E19" s="179">
        <v>578.01</v>
      </c>
      <c r="F19" s="179">
        <v>624.21</v>
      </c>
      <c r="G19" s="179">
        <v>787.32</v>
      </c>
      <c r="H19" s="179">
        <v>960.23</v>
      </c>
      <c r="I19" s="179">
        <v>996.75</v>
      </c>
      <c r="J19" s="179">
        <v>1211.53</v>
      </c>
      <c r="K19" s="179">
        <v>1304.9000000000001</v>
      </c>
      <c r="L19" s="179">
        <v>1642.65</v>
      </c>
      <c r="M19" s="219">
        <v>1654.18</v>
      </c>
      <c r="N19" s="242">
        <v>2076.1799999999998</v>
      </c>
      <c r="O19" s="185">
        <v>1043</v>
      </c>
      <c r="P19" s="185">
        <v>1273</v>
      </c>
      <c r="Q19" s="185">
        <v>1369</v>
      </c>
      <c r="R19" s="185">
        <v>1714</v>
      </c>
      <c r="S19" s="185">
        <v>1726</v>
      </c>
      <c r="T19" s="185">
        <v>2163</v>
      </c>
      <c r="U19" s="185">
        <v>2608</v>
      </c>
      <c r="V19" s="185">
        <v>3501</v>
      </c>
      <c r="W19" s="185">
        <v>3567</v>
      </c>
      <c r="X19" s="185">
        <v>4458</v>
      </c>
      <c r="Y19" s="185">
        <v>4971</v>
      </c>
      <c r="Z19" s="185">
        <v>5620</v>
      </c>
      <c r="AA19" s="185">
        <v>6819</v>
      </c>
      <c r="AB19" s="185">
        <v>9658</v>
      </c>
      <c r="AC19" s="185">
        <v>11672</v>
      </c>
      <c r="AD19" s="185">
        <v>21110</v>
      </c>
      <c r="AE19" s="185">
        <v>28041</v>
      </c>
      <c r="AF19" s="185">
        <v>47189</v>
      </c>
      <c r="AG19" s="208">
        <v>51706</v>
      </c>
      <c r="AH19" s="208">
        <v>68465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">
      <c r="A20" s="176">
        <v>11</v>
      </c>
      <c r="B20" s="217">
        <v>261.38</v>
      </c>
      <c r="C20" s="177">
        <v>282.89</v>
      </c>
      <c r="D20" s="177">
        <v>361.48</v>
      </c>
      <c r="E20" s="177">
        <v>563.77</v>
      </c>
      <c r="F20" s="177">
        <v>608.84</v>
      </c>
      <c r="G20" s="177">
        <v>767.93</v>
      </c>
      <c r="H20" s="177">
        <v>936.59</v>
      </c>
      <c r="I20" s="177">
        <v>972.21</v>
      </c>
      <c r="J20" s="177">
        <v>1181.7</v>
      </c>
      <c r="K20" s="177">
        <v>1272.77</v>
      </c>
      <c r="L20" s="177">
        <v>1602.2</v>
      </c>
      <c r="M20" s="217">
        <v>1613.45</v>
      </c>
      <c r="N20" s="241">
        <v>2025.06</v>
      </c>
      <c r="O20" s="184">
        <v>1014</v>
      </c>
      <c r="P20" s="184">
        <v>1238</v>
      </c>
      <c r="Q20" s="184">
        <v>1331</v>
      </c>
      <c r="R20" s="184">
        <v>1666</v>
      </c>
      <c r="S20" s="184">
        <v>1678</v>
      </c>
      <c r="T20" s="184">
        <v>2103</v>
      </c>
      <c r="U20" s="184">
        <v>2535</v>
      </c>
      <c r="V20" s="184">
        <v>3369</v>
      </c>
      <c r="W20" s="184">
        <v>3447</v>
      </c>
      <c r="X20" s="184">
        <v>4308</v>
      </c>
      <c r="Y20" s="184">
        <v>4784</v>
      </c>
      <c r="Z20" s="184">
        <v>5431</v>
      </c>
      <c r="AA20" s="184">
        <v>6590</v>
      </c>
      <c r="AB20" s="184">
        <v>9389</v>
      </c>
      <c r="AC20" s="184">
        <v>11347</v>
      </c>
      <c r="AD20" s="184">
        <v>20522</v>
      </c>
      <c r="AE20" s="184">
        <v>27260</v>
      </c>
      <c r="AF20" s="184">
        <v>45875</v>
      </c>
      <c r="AG20" s="206">
        <v>50266</v>
      </c>
      <c r="AH20" s="206">
        <v>66559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">
      <c r="A21" s="176">
        <v>12</v>
      </c>
      <c r="B21" s="217">
        <v>255.71</v>
      </c>
      <c r="C21" s="177">
        <v>276.76</v>
      </c>
      <c r="D21" s="177">
        <v>353.65</v>
      </c>
      <c r="E21" s="177">
        <v>551.55999999999995</v>
      </c>
      <c r="F21" s="177">
        <v>595.64</v>
      </c>
      <c r="G21" s="177">
        <v>751.29</v>
      </c>
      <c r="H21" s="177">
        <v>916.29</v>
      </c>
      <c r="I21" s="177">
        <v>951.14</v>
      </c>
      <c r="J21" s="177">
        <v>1156.0899999999999</v>
      </c>
      <c r="K21" s="177">
        <v>1245.19</v>
      </c>
      <c r="L21" s="177">
        <v>1567.48</v>
      </c>
      <c r="M21" s="217">
        <v>1578.48</v>
      </c>
      <c r="N21" s="241">
        <v>1981.18</v>
      </c>
      <c r="O21" s="184">
        <v>989</v>
      </c>
      <c r="P21" s="184">
        <v>1206</v>
      </c>
      <c r="Q21" s="184">
        <v>1298</v>
      </c>
      <c r="R21" s="184">
        <v>1624</v>
      </c>
      <c r="S21" s="184">
        <v>1636</v>
      </c>
      <c r="T21" s="184">
        <v>2050</v>
      </c>
      <c r="U21" s="184">
        <v>2471</v>
      </c>
      <c r="V21" s="184">
        <v>3257</v>
      </c>
      <c r="W21" s="184">
        <v>3343</v>
      </c>
      <c r="X21" s="184">
        <v>4178</v>
      </c>
      <c r="Y21" s="184">
        <v>4625</v>
      </c>
      <c r="Z21" s="184">
        <v>5268</v>
      </c>
      <c r="AA21" s="184">
        <v>6391</v>
      </c>
      <c r="AB21" s="184">
        <v>9152</v>
      </c>
      <c r="AC21" s="184">
        <v>11061</v>
      </c>
      <c r="AD21" s="184">
        <v>20005</v>
      </c>
      <c r="AE21" s="184">
        <v>26572</v>
      </c>
      <c r="AF21" s="184">
        <v>44717</v>
      </c>
      <c r="AG21" s="206">
        <v>48998</v>
      </c>
      <c r="AH21" s="206">
        <v>64879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">
      <c r="A22" s="176">
        <v>13</v>
      </c>
      <c r="B22" s="217">
        <v>250.88</v>
      </c>
      <c r="C22" s="177">
        <v>271.52999999999997</v>
      </c>
      <c r="D22" s="177">
        <v>346.97</v>
      </c>
      <c r="E22" s="177">
        <v>541.14</v>
      </c>
      <c r="F22" s="177">
        <v>584.39</v>
      </c>
      <c r="G22" s="177">
        <v>737.1</v>
      </c>
      <c r="H22" s="177">
        <v>898.99</v>
      </c>
      <c r="I22" s="177">
        <v>933.18</v>
      </c>
      <c r="J22" s="177">
        <v>1134.25</v>
      </c>
      <c r="K22" s="177">
        <v>1221.67</v>
      </c>
      <c r="L22" s="177">
        <v>1537.88</v>
      </c>
      <c r="M22" s="217">
        <v>1548.67</v>
      </c>
      <c r="N22" s="241">
        <v>1943.76</v>
      </c>
      <c r="O22" s="184">
        <v>967</v>
      </c>
      <c r="P22" s="184">
        <v>1179</v>
      </c>
      <c r="Q22" s="184">
        <v>1268</v>
      </c>
      <c r="R22" s="184">
        <v>1587</v>
      </c>
      <c r="S22" s="184">
        <v>1598</v>
      </c>
      <c r="T22" s="184">
        <v>2004</v>
      </c>
      <c r="U22" s="184">
        <v>2415</v>
      </c>
      <c r="V22" s="184">
        <v>3162</v>
      </c>
      <c r="W22" s="184">
        <v>3253</v>
      </c>
      <c r="X22" s="184">
        <v>4065</v>
      </c>
      <c r="Y22" s="184">
        <v>4490</v>
      </c>
      <c r="Z22" s="184">
        <v>5126</v>
      </c>
      <c r="AA22" s="184">
        <v>6219</v>
      </c>
      <c r="AB22" s="184">
        <v>8944</v>
      </c>
      <c r="AC22" s="184">
        <v>10810</v>
      </c>
      <c r="AD22" s="184">
        <v>19551</v>
      </c>
      <c r="AE22" s="184">
        <v>25970</v>
      </c>
      <c r="AF22" s="184">
        <v>43703</v>
      </c>
      <c r="AG22" s="206">
        <v>47886</v>
      </c>
      <c r="AH22" s="206">
        <v>63408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>
      <c r="A23" s="176">
        <v>14</v>
      </c>
      <c r="B23" s="217">
        <v>246.81</v>
      </c>
      <c r="C23" s="177">
        <v>267.12</v>
      </c>
      <c r="D23" s="177">
        <v>341.33</v>
      </c>
      <c r="E23" s="177">
        <v>532.35</v>
      </c>
      <c r="F23" s="177">
        <v>574.9</v>
      </c>
      <c r="G23" s="177">
        <v>725.13</v>
      </c>
      <c r="H23" s="177">
        <v>884.38</v>
      </c>
      <c r="I23" s="177">
        <v>918.02</v>
      </c>
      <c r="J23" s="177">
        <v>1115.83</v>
      </c>
      <c r="K23" s="177">
        <v>1201.83</v>
      </c>
      <c r="L23" s="177">
        <v>1512.9</v>
      </c>
      <c r="M23" s="217">
        <v>1523.52</v>
      </c>
      <c r="N23" s="241">
        <v>1912.19</v>
      </c>
      <c r="O23" s="184">
        <v>947</v>
      </c>
      <c r="P23" s="184">
        <v>1155</v>
      </c>
      <c r="Q23" s="184">
        <v>1243</v>
      </c>
      <c r="R23" s="184">
        <v>1555</v>
      </c>
      <c r="S23" s="184">
        <v>1566</v>
      </c>
      <c r="T23" s="184">
        <v>1963</v>
      </c>
      <c r="U23" s="184">
        <v>2367</v>
      </c>
      <c r="V23" s="184">
        <v>3081</v>
      </c>
      <c r="W23" s="184">
        <v>3176</v>
      </c>
      <c r="X23" s="184">
        <v>3968</v>
      </c>
      <c r="Y23" s="184">
        <v>4375</v>
      </c>
      <c r="Z23" s="184">
        <v>5003</v>
      </c>
      <c r="AA23" s="184">
        <v>6070</v>
      </c>
      <c r="AB23" s="184">
        <v>8764</v>
      </c>
      <c r="AC23" s="184">
        <v>10592</v>
      </c>
      <c r="AD23" s="184">
        <v>19157</v>
      </c>
      <c r="AE23" s="184">
        <v>25446</v>
      </c>
      <c r="AF23" s="184">
        <v>42822</v>
      </c>
      <c r="AG23" s="206">
        <v>46921</v>
      </c>
      <c r="AH23" s="206">
        <v>62129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">
      <c r="A24" s="178">
        <v>15</v>
      </c>
      <c r="B24" s="219">
        <v>243.42</v>
      </c>
      <c r="C24" s="179">
        <v>263.45999999999998</v>
      </c>
      <c r="D24" s="179">
        <v>336.65</v>
      </c>
      <c r="E24" s="179">
        <v>525.04999999999995</v>
      </c>
      <c r="F24" s="179">
        <v>567.02</v>
      </c>
      <c r="G24" s="179">
        <v>715.18</v>
      </c>
      <c r="H24" s="179">
        <v>872.25</v>
      </c>
      <c r="I24" s="179">
        <v>905.42</v>
      </c>
      <c r="J24" s="179">
        <v>1100.52</v>
      </c>
      <c r="K24" s="179">
        <v>1185.3399999999999</v>
      </c>
      <c r="L24" s="179">
        <v>1492.15</v>
      </c>
      <c r="M24" s="219">
        <v>1502.62</v>
      </c>
      <c r="N24" s="242">
        <v>1885.96</v>
      </c>
      <c r="O24" s="185">
        <v>931</v>
      </c>
      <c r="P24" s="185">
        <v>1135</v>
      </c>
      <c r="Q24" s="185">
        <v>1220</v>
      </c>
      <c r="R24" s="185">
        <v>1528</v>
      </c>
      <c r="S24" s="185">
        <v>1538</v>
      </c>
      <c r="T24" s="185">
        <v>1928</v>
      </c>
      <c r="U24" s="185">
        <v>2324</v>
      </c>
      <c r="V24" s="185">
        <v>3013</v>
      </c>
      <c r="W24" s="186">
        <v>3109</v>
      </c>
      <c r="X24" s="185">
        <v>3885</v>
      </c>
      <c r="Y24" s="185">
        <v>4278</v>
      </c>
      <c r="Z24" s="185">
        <v>4898</v>
      </c>
      <c r="AA24" s="185">
        <v>5942</v>
      </c>
      <c r="AB24" s="185">
        <v>8607</v>
      </c>
      <c r="AC24" s="185">
        <v>10403</v>
      </c>
      <c r="AD24" s="185">
        <v>18814</v>
      </c>
      <c r="AE24" s="185">
        <v>24990</v>
      </c>
      <c r="AF24" s="185">
        <v>42055</v>
      </c>
      <c r="AG24" s="208">
        <v>46081</v>
      </c>
      <c r="AH24" s="208">
        <v>61017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">
      <c r="A25" s="176">
        <v>16</v>
      </c>
      <c r="B25" s="217">
        <v>240.4</v>
      </c>
      <c r="C25" s="177">
        <v>260.19</v>
      </c>
      <c r="D25" s="177">
        <v>332.47</v>
      </c>
      <c r="E25" s="177">
        <v>518.53</v>
      </c>
      <c r="F25" s="177">
        <v>559.98</v>
      </c>
      <c r="G25" s="177">
        <v>706.31</v>
      </c>
      <c r="H25" s="177">
        <v>861.43</v>
      </c>
      <c r="I25" s="177">
        <v>894.19</v>
      </c>
      <c r="J25" s="177">
        <v>1086.8699999999999</v>
      </c>
      <c r="K25" s="177">
        <v>1170.6300000000001</v>
      </c>
      <c r="L25" s="177">
        <v>1473.63</v>
      </c>
      <c r="M25" s="217">
        <v>1483.97</v>
      </c>
      <c r="N25" s="241">
        <v>1862.55</v>
      </c>
      <c r="O25" s="184">
        <v>915</v>
      </c>
      <c r="P25" s="184">
        <v>1116</v>
      </c>
      <c r="Q25" s="184">
        <v>1200</v>
      </c>
      <c r="R25" s="184">
        <v>1502</v>
      </c>
      <c r="S25" s="184">
        <v>1513</v>
      </c>
      <c r="T25" s="184">
        <v>1896</v>
      </c>
      <c r="U25" s="184">
        <v>2285</v>
      </c>
      <c r="V25" s="184">
        <v>2951</v>
      </c>
      <c r="W25" s="184">
        <v>3048</v>
      </c>
      <c r="X25" s="184">
        <v>3809</v>
      </c>
      <c r="Y25" s="184">
        <v>4191</v>
      </c>
      <c r="Z25" s="184">
        <v>4802</v>
      </c>
      <c r="AA25" s="184">
        <v>5826</v>
      </c>
      <c r="AB25" s="184">
        <v>8464</v>
      </c>
      <c r="AC25" s="184">
        <v>10229</v>
      </c>
      <c r="AD25" s="184">
        <v>18500</v>
      </c>
      <c r="AE25" s="184">
        <v>24574</v>
      </c>
      <c r="AF25" s="184">
        <v>41354</v>
      </c>
      <c r="AG25" s="206">
        <v>45313</v>
      </c>
      <c r="AH25" s="206">
        <v>60000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">
      <c r="A26" s="176">
        <v>17</v>
      </c>
      <c r="B26" s="217">
        <v>237.46</v>
      </c>
      <c r="C26" s="177">
        <v>257</v>
      </c>
      <c r="D26" s="177">
        <v>328.4</v>
      </c>
      <c r="E26" s="177">
        <v>512.17999999999995</v>
      </c>
      <c r="F26" s="177">
        <v>553.12</v>
      </c>
      <c r="G26" s="177">
        <v>697.65</v>
      </c>
      <c r="H26" s="177">
        <v>850.87</v>
      </c>
      <c r="I26" s="177">
        <v>883.23</v>
      </c>
      <c r="J26" s="177">
        <v>1073.54</v>
      </c>
      <c r="K26" s="177">
        <v>1156.28</v>
      </c>
      <c r="L26" s="177">
        <v>1455.57</v>
      </c>
      <c r="M26" s="217">
        <v>1465.78</v>
      </c>
      <c r="N26" s="241">
        <v>1839.72</v>
      </c>
      <c r="O26" s="184">
        <v>900</v>
      </c>
      <c r="P26" s="184">
        <v>1097</v>
      </c>
      <c r="Q26" s="184">
        <v>1180</v>
      </c>
      <c r="R26" s="184">
        <v>1477</v>
      </c>
      <c r="S26" s="184">
        <v>1488</v>
      </c>
      <c r="T26" s="184">
        <v>1865</v>
      </c>
      <c r="U26" s="184">
        <v>2248</v>
      </c>
      <c r="V26" s="184">
        <v>2892</v>
      </c>
      <c r="W26" s="184">
        <v>2989</v>
      </c>
      <c r="X26" s="184">
        <v>3735</v>
      </c>
      <c r="Y26" s="184">
        <v>4107</v>
      </c>
      <c r="Z26" s="184">
        <v>4710</v>
      </c>
      <c r="AA26" s="184">
        <v>5714</v>
      </c>
      <c r="AB26" s="184">
        <v>8325</v>
      </c>
      <c r="AC26" s="184">
        <v>10061</v>
      </c>
      <c r="AD26" s="184">
        <v>18197</v>
      </c>
      <c r="AE26" s="184">
        <v>24171</v>
      </c>
      <c r="AF26" s="184">
        <v>40676</v>
      </c>
      <c r="AG26" s="206">
        <v>44570</v>
      </c>
      <c r="AH26" s="206">
        <v>59016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">
      <c r="A27" s="176">
        <v>18</v>
      </c>
      <c r="B27" s="217">
        <v>234.98</v>
      </c>
      <c r="C27" s="177">
        <v>254.32</v>
      </c>
      <c r="D27" s="177">
        <v>324.98</v>
      </c>
      <c r="E27" s="177">
        <v>506.84</v>
      </c>
      <c r="F27" s="177">
        <v>547.36</v>
      </c>
      <c r="G27" s="177">
        <v>690.39</v>
      </c>
      <c r="H27" s="177">
        <v>842.01</v>
      </c>
      <c r="I27" s="177">
        <v>874.03</v>
      </c>
      <c r="J27" s="177">
        <v>1062.3699999999999</v>
      </c>
      <c r="K27" s="177">
        <v>1144.24</v>
      </c>
      <c r="L27" s="177">
        <v>1440.41</v>
      </c>
      <c r="M27" s="217">
        <v>1450.52</v>
      </c>
      <c r="N27" s="241">
        <v>1820.57</v>
      </c>
      <c r="O27" s="184">
        <v>890</v>
      </c>
      <c r="P27" s="184">
        <v>1083</v>
      </c>
      <c r="Q27" s="184">
        <v>1164</v>
      </c>
      <c r="R27" s="184">
        <v>1458</v>
      </c>
      <c r="S27" s="184">
        <v>1468</v>
      </c>
      <c r="T27" s="184">
        <v>1840</v>
      </c>
      <c r="U27" s="184">
        <v>2218</v>
      </c>
      <c r="V27" s="184">
        <v>2841</v>
      </c>
      <c r="W27" s="184">
        <v>2961</v>
      </c>
      <c r="X27" s="184">
        <v>3700</v>
      </c>
      <c r="Y27" s="184">
        <v>4035</v>
      </c>
      <c r="Z27" s="184">
        <v>4665</v>
      </c>
      <c r="AA27" s="184">
        <v>5660</v>
      </c>
      <c r="AB27" s="184">
        <v>8213</v>
      </c>
      <c r="AC27" s="184">
        <v>9926</v>
      </c>
      <c r="AD27" s="184">
        <v>17952</v>
      </c>
      <c r="AE27" s="184">
        <v>23846</v>
      </c>
      <c r="AF27" s="184">
        <v>40129</v>
      </c>
      <c r="AG27" s="206">
        <v>43970</v>
      </c>
      <c r="AH27" s="206">
        <v>58223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>
      <c r="A28" s="176">
        <v>19</v>
      </c>
      <c r="B28" s="217">
        <v>233.38</v>
      </c>
      <c r="C28" s="177">
        <v>252.59</v>
      </c>
      <c r="D28" s="177">
        <v>322.76</v>
      </c>
      <c r="E28" s="177">
        <v>503.38</v>
      </c>
      <c r="F28" s="177">
        <v>543.62</v>
      </c>
      <c r="G28" s="177">
        <v>685.67</v>
      </c>
      <c r="H28" s="177">
        <v>836.26</v>
      </c>
      <c r="I28" s="177">
        <v>868.07</v>
      </c>
      <c r="J28" s="177">
        <v>1055.1099999999999</v>
      </c>
      <c r="K28" s="177">
        <v>1136.43</v>
      </c>
      <c r="L28" s="177">
        <v>1430.58</v>
      </c>
      <c r="M28" s="217">
        <v>1440.62</v>
      </c>
      <c r="N28" s="241">
        <v>1808.14</v>
      </c>
      <c r="O28" s="184">
        <v>886</v>
      </c>
      <c r="P28" s="184">
        <v>1074</v>
      </c>
      <c r="Q28" s="184">
        <v>1155</v>
      </c>
      <c r="R28" s="184">
        <v>1446</v>
      </c>
      <c r="S28" s="184">
        <v>1456</v>
      </c>
      <c r="T28" s="184">
        <v>1825</v>
      </c>
      <c r="U28" s="184">
        <v>2200</v>
      </c>
      <c r="V28" s="184">
        <v>2803</v>
      </c>
      <c r="W28" s="184">
        <v>2961</v>
      </c>
      <c r="X28" s="184">
        <v>3700</v>
      </c>
      <c r="Y28" s="184">
        <v>3980</v>
      </c>
      <c r="Z28" s="184">
        <v>4665</v>
      </c>
      <c r="AA28" s="184">
        <v>5660</v>
      </c>
      <c r="AB28" s="184">
        <v>8147</v>
      </c>
      <c r="AC28" s="184">
        <v>9847</v>
      </c>
      <c r="AD28" s="184">
        <v>17808</v>
      </c>
      <c r="AE28" s="184">
        <v>23655</v>
      </c>
      <c r="AF28" s="184">
        <v>39807</v>
      </c>
      <c r="AG28" s="206">
        <v>43618</v>
      </c>
      <c r="AH28" s="206">
        <v>57756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">
      <c r="A29" s="178">
        <v>20</v>
      </c>
      <c r="B29" s="219">
        <v>232.56</v>
      </c>
      <c r="C29" s="179">
        <v>251.7</v>
      </c>
      <c r="D29" s="179">
        <v>321.63</v>
      </c>
      <c r="E29" s="179">
        <v>501.62</v>
      </c>
      <c r="F29" s="179">
        <v>541.72</v>
      </c>
      <c r="G29" s="179">
        <v>683.27</v>
      </c>
      <c r="H29" s="179">
        <v>833.33</v>
      </c>
      <c r="I29" s="179">
        <v>865.03</v>
      </c>
      <c r="J29" s="179">
        <v>1051.42</v>
      </c>
      <c r="K29" s="179">
        <v>1132.45</v>
      </c>
      <c r="L29" s="179">
        <v>1425.57</v>
      </c>
      <c r="M29" s="219">
        <v>1435.57</v>
      </c>
      <c r="N29" s="242">
        <v>1801.81</v>
      </c>
      <c r="O29" s="185">
        <v>886</v>
      </c>
      <c r="P29" s="185">
        <v>1071</v>
      </c>
      <c r="Q29" s="185">
        <v>1152</v>
      </c>
      <c r="R29" s="185">
        <v>1442</v>
      </c>
      <c r="S29" s="185">
        <v>1452</v>
      </c>
      <c r="T29" s="185">
        <v>1820</v>
      </c>
      <c r="U29" s="185">
        <v>2194</v>
      </c>
      <c r="V29" s="185">
        <v>2776</v>
      </c>
      <c r="W29" s="185">
        <v>2961</v>
      </c>
      <c r="X29" s="185">
        <v>3700</v>
      </c>
      <c r="Y29" s="185">
        <v>3942</v>
      </c>
      <c r="Z29" s="185">
        <v>4665</v>
      </c>
      <c r="AA29" s="185">
        <v>5660</v>
      </c>
      <c r="AB29" s="185">
        <v>8125</v>
      </c>
      <c r="AC29" s="185">
        <v>9820</v>
      </c>
      <c r="AD29" s="185">
        <v>17760</v>
      </c>
      <c r="AE29" s="185">
        <v>23591</v>
      </c>
      <c r="AF29" s="185">
        <v>39700</v>
      </c>
      <c r="AG29" s="208">
        <v>43500</v>
      </c>
      <c r="AH29" s="208">
        <v>57600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">
      <c r="A30" s="176">
        <v>21</v>
      </c>
      <c r="B30" s="217">
        <v>232.47</v>
      </c>
      <c r="C30" s="177">
        <v>251.6</v>
      </c>
      <c r="D30" s="177">
        <v>321.5</v>
      </c>
      <c r="E30" s="177">
        <v>501.42</v>
      </c>
      <c r="F30" s="177">
        <v>541.5</v>
      </c>
      <c r="G30" s="177">
        <v>683</v>
      </c>
      <c r="H30" s="177">
        <v>833</v>
      </c>
      <c r="I30" s="177">
        <v>864.68</v>
      </c>
      <c r="J30" s="177">
        <v>1051</v>
      </c>
      <c r="K30" s="177">
        <v>1132</v>
      </c>
      <c r="L30" s="177">
        <v>1425</v>
      </c>
      <c r="M30" s="217">
        <v>1435</v>
      </c>
      <c r="N30" s="241">
        <v>1801.09</v>
      </c>
      <c r="O30" s="184">
        <v>886</v>
      </c>
      <c r="P30" s="184">
        <v>1071</v>
      </c>
      <c r="Q30" s="184">
        <v>1152</v>
      </c>
      <c r="R30" s="184">
        <v>1442</v>
      </c>
      <c r="S30" s="184">
        <v>1452</v>
      </c>
      <c r="T30" s="184">
        <v>1820</v>
      </c>
      <c r="U30" s="184">
        <v>2194</v>
      </c>
      <c r="V30" s="184">
        <v>2760</v>
      </c>
      <c r="W30" s="184">
        <v>2961</v>
      </c>
      <c r="X30" s="184">
        <v>3700</v>
      </c>
      <c r="Y30" s="184">
        <v>3919</v>
      </c>
      <c r="Z30" s="184">
        <v>4665</v>
      </c>
      <c r="AA30" s="184">
        <v>5660</v>
      </c>
      <c r="AB30" s="184">
        <v>8125</v>
      </c>
      <c r="AC30" s="184">
        <v>9820</v>
      </c>
      <c r="AD30" s="184">
        <v>17760</v>
      </c>
      <c r="AE30" s="184">
        <v>23591</v>
      </c>
      <c r="AF30" s="184">
        <v>39700</v>
      </c>
      <c r="AG30" s="206">
        <v>43500</v>
      </c>
      <c r="AH30" s="206">
        <v>57600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">
      <c r="A31" s="176">
        <v>22</v>
      </c>
      <c r="B31" s="217">
        <v>232.47</v>
      </c>
      <c r="C31" s="177">
        <v>251.6</v>
      </c>
      <c r="D31" s="177">
        <v>321.5</v>
      </c>
      <c r="E31" s="177">
        <v>501.42</v>
      </c>
      <c r="F31" s="177">
        <v>541.5</v>
      </c>
      <c r="G31" s="177">
        <v>683</v>
      </c>
      <c r="H31" s="177">
        <v>833</v>
      </c>
      <c r="I31" s="177">
        <v>864.68</v>
      </c>
      <c r="J31" s="177">
        <v>1051</v>
      </c>
      <c r="K31" s="177">
        <v>1132</v>
      </c>
      <c r="L31" s="177">
        <v>1425</v>
      </c>
      <c r="M31" s="217">
        <v>1435</v>
      </c>
      <c r="N31" s="241">
        <v>1801.09</v>
      </c>
      <c r="O31" s="184">
        <v>886</v>
      </c>
      <c r="P31" s="184">
        <v>1071</v>
      </c>
      <c r="Q31" s="184">
        <v>1152</v>
      </c>
      <c r="R31" s="184">
        <v>1442</v>
      </c>
      <c r="S31" s="184">
        <v>1452</v>
      </c>
      <c r="T31" s="184">
        <v>1820</v>
      </c>
      <c r="U31" s="184">
        <v>2194</v>
      </c>
      <c r="V31" s="184">
        <v>2755</v>
      </c>
      <c r="W31" s="184">
        <v>2961</v>
      </c>
      <c r="X31" s="184">
        <v>3700</v>
      </c>
      <c r="Y31" s="184">
        <v>3912</v>
      </c>
      <c r="Z31" s="184">
        <v>4665</v>
      </c>
      <c r="AA31" s="184">
        <v>5660</v>
      </c>
      <c r="AB31" s="184">
        <v>8125</v>
      </c>
      <c r="AC31" s="184">
        <v>9820</v>
      </c>
      <c r="AD31" s="184">
        <v>17760</v>
      </c>
      <c r="AE31" s="184">
        <v>23591</v>
      </c>
      <c r="AF31" s="184">
        <v>39700</v>
      </c>
      <c r="AG31" s="206">
        <v>43500</v>
      </c>
      <c r="AH31" s="206">
        <v>57600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">
      <c r="A32" s="176">
        <v>23</v>
      </c>
      <c r="B32" s="217">
        <v>232.47</v>
      </c>
      <c r="C32" s="177">
        <v>251.6</v>
      </c>
      <c r="D32" s="177">
        <v>321.5</v>
      </c>
      <c r="E32" s="177">
        <v>501.42</v>
      </c>
      <c r="F32" s="177">
        <v>541.5</v>
      </c>
      <c r="G32" s="177">
        <v>683</v>
      </c>
      <c r="H32" s="177">
        <v>833</v>
      </c>
      <c r="I32" s="177">
        <v>864.68</v>
      </c>
      <c r="J32" s="177">
        <v>1051</v>
      </c>
      <c r="K32" s="177">
        <v>1132</v>
      </c>
      <c r="L32" s="177">
        <v>1425</v>
      </c>
      <c r="M32" s="217">
        <v>1435</v>
      </c>
      <c r="N32" s="241">
        <v>1801.09</v>
      </c>
      <c r="O32" s="184">
        <v>886</v>
      </c>
      <c r="P32" s="184">
        <v>1071</v>
      </c>
      <c r="Q32" s="184">
        <v>1152</v>
      </c>
      <c r="R32" s="184">
        <v>1442</v>
      </c>
      <c r="S32" s="184">
        <v>1452</v>
      </c>
      <c r="T32" s="184">
        <v>1820</v>
      </c>
      <c r="U32" s="184">
        <v>2194</v>
      </c>
      <c r="V32" s="184">
        <v>2755</v>
      </c>
      <c r="W32" s="184">
        <v>2961</v>
      </c>
      <c r="X32" s="184">
        <v>3700</v>
      </c>
      <c r="Y32" s="184">
        <v>3912</v>
      </c>
      <c r="Z32" s="184">
        <v>4665</v>
      </c>
      <c r="AA32" s="184">
        <v>5660</v>
      </c>
      <c r="AB32" s="184">
        <v>8125</v>
      </c>
      <c r="AC32" s="184">
        <v>9820</v>
      </c>
      <c r="AD32" s="184">
        <v>17760</v>
      </c>
      <c r="AE32" s="184">
        <v>23591</v>
      </c>
      <c r="AF32" s="184">
        <v>39700</v>
      </c>
      <c r="AG32" s="206">
        <v>43500</v>
      </c>
      <c r="AH32" s="206">
        <v>57600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">
      <c r="A33" s="176">
        <v>24</v>
      </c>
      <c r="B33" s="217">
        <v>232.47</v>
      </c>
      <c r="C33" s="177">
        <v>251.6</v>
      </c>
      <c r="D33" s="177">
        <v>321.5</v>
      </c>
      <c r="E33" s="177">
        <v>501.42</v>
      </c>
      <c r="F33" s="177">
        <v>541.5</v>
      </c>
      <c r="G33" s="177">
        <v>683</v>
      </c>
      <c r="H33" s="177">
        <v>833</v>
      </c>
      <c r="I33" s="177">
        <v>864.68</v>
      </c>
      <c r="J33" s="177">
        <v>1051</v>
      </c>
      <c r="K33" s="177">
        <v>1132</v>
      </c>
      <c r="L33" s="177">
        <v>1425</v>
      </c>
      <c r="M33" s="217">
        <v>1435</v>
      </c>
      <c r="N33" s="241">
        <v>1801.09</v>
      </c>
      <c r="O33" s="184">
        <v>886</v>
      </c>
      <c r="P33" s="184">
        <v>1071</v>
      </c>
      <c r="Q33" s="184">
        <v>1152</v>
      </c>
      <c r="R33" s="184">
        <v>1442</v>
      </c>
      <c r="S33" s="184">
        <v>1452</v>
      </c>
      <c r="T33" s="184">
        <v>1820</v>
      </c>
      <c r="U33" s="184">
        <v>2194</v>
      </c>
      <c r="V33" s="184">
        <v>2755</v>
      </c>
      <c r="W33" s="184">
        <v>2961</v>
      </c>
      <c r="X33" s="184">
        <v>3700</v>
      </c>
      <c r="Y33" s="184">
        <v>3912</v>
      </c>
      <c r="Z33" s="184">
        <v>4665</v>
      </c>
      <c r="AA33" s="184">
        <v>5660</v>
      </c>
      <c r="AB33" s="184">
        <v>8125</v>
      </c>
      <c r="AC33" s="184">
        <v>9820</v>
      </c>
      <c r="AD33" s="184">
        <v>17760</v>
      </c>
      <c r="AE33" s="184">
        <v>23591</v>
      </c>
      <c r="AF33" s="184">
        <v>39700</v>
      </c>
      <c r="AG33" s="206">
        <v>43500</v>
      </c>
      <c r="AH33" s="206">
        <v>57600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">
      <c r="A34" s="178">
        <v>25</v>
      </c>
      <c r="B34" s="219">
        <v>232.47</v>
      </c>
      <c r="C34" s="179">
        <v>251.6</v>
      </c>
      <c r="D34" s="179">
        <v>321.5</v>
      </c>
      <c r="E34" s="179">
        <v>501.42</v>
      </c>
      <c r="F34" s="179">
        <v>541.5</v>
      </c>
      <c r="G34" s="179">
        <v>683</v>
      </c>
      <c r="H34" s="179">
        <v>833</v>
      </c>
      <c r="I34" s="179">
        <v>864.68</v>
      </c>
      <c r="J34" s="179">
        <v>1051</v>
      </c>
      <c r="K34" s="179">
        <v>1132</v>
      </c>
      <c r="L34" s="179">
        <v>1425</v>
      </c>
      <c r="M34" s="219">
        <v>1435</v>
      </c>
      <c r="N34" s="242">
        <v>1801.09</v>
      </c>
      <c r="O34" s="185">
        <v>886</v>
      </c>
      <c r="P34" s="185">
        <v>1071</v>
      </c>
      <c r="Q34" s="185">
        <v>1152</v>
      </c>
      <c r="R34" s="185">
        <v>1442</v>
      </c>
      <c r="S34" s="185">
        <v>1452</v>
      </c>
      <c r="T34" s="185">
        <v>1820</v>
      </c>
      <c r="U34" s="185">
        <v>2194</v>
      </c>
      <c r="V34" s="185">
        <v>2755</v>
      </c>
      <c r="W34" s="185">
        <v>2961</v>
      </c>
      <c r="X34" s="185">
        <v>3700</v>
      </c>
      <c r="Y34" s="185">
        <v>3912</v>
      </c>
      <c r="Z34" s="185">
        <v>4665</v>
      </c>
      <c r="AA34" s="185">
        <v>5660</v>
      </c>
      <c r="AB34" s="185">
        <v>8125</v>
      </c>
      <c r="AC34" s="185">
        <v>9820</v>
      </c>
      <c r="AD34" s="185">
        <v>17760</v>
      </c>
      <c r="AE34" s="185">
        <v>23591</v>
      </c>
      <c r="AF34" s="185">
        <v>39700</v>
      </c>
      <c r="AG34" s="208">
        <v>43500</v>
      </c>
      <c r="AH34" s="208">
        <v>57600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">
      <c r="A35" s="176">
        <v>26</v>
      </c>
      <c r="B35" s="217">
        <v>232.47</v>
      </c>
      <c r="C35" s="177">
        <v>251.6</v>
      </c>
      <c r="D35" s="177">
        <v>321.5</v>
      </c>
      <c r="E35" s="177">
        <v>501.42</v>
      </c>
      <c r="F35" s="177">
        <v>541.5</v>
      </c>
      <c r="G35" s="177">
        <v>683</v>
      </c>
      <c r="H35" s="177">
        <v>833</v>
      </c>
      <c r="I35" s="177">
        <v>864.68</v>
      </c>
      <c r="J35" s="177">
        <v>1051</v>
      </c>
      <c r="K35" s="177">
        <v>1132</v>
      </c>
      <c r="L35" s="177">
        <v>1425</v>
      </c>
      <c r="M35" s="217">
        <v>1435</v>
      </c>
      <c r="N35" s="241">
        <v>1801.09</v>
      </c>
      <c r="O35" s="184">
        <v>886</v>
      </c>
      <c r="P35" s="184">
        <v>1071</v>
      </c>
      <c r="Q35" s="184">
        <v>1152</v>
      </c>
      <c r="R35" s="184">
        <v>1442</v>
      </c>
      <c r="S35" s="184">
        <v>1452</v>
      </c>
      <c r="T35" s="184">
        <v>1820</v>
      </c>
      <c r="U35" s="184">
        <v>2194</v>
      </c>
      <c r="V35" s="184">
        <v>2755</v>
      </c>
      <c r="W35" s="184">
        <v>2961</v>
      </c>
      <c r="X35" s="184">
        <v>3700</v>
      </c>
      <c r="Y35" s="184">
        <v>3912</v>
      </c>
      <c r="Z35" s="184">
        <v>4665</v>
      </c>
      <c r="AA35" s="184">
        <v>5660</v>
      </c>
      <c r="AB35" s="184">
        <v>8125</v>
      </c>
      <c r="AC35" s="184">
        <v>9820</v>
      </c>
      <c r="AD35" s="184">
        <v>17760</v>
      </c>
      <c r="AE35" s="184">
        <v>23591</v>
      </c>
      <c r="AF35" s="184">
        <v>39700</v>
      </c>
      <c r="AG35" s="206">
        <v>43500</v>
      </c>
      <c r="AH35" s="206">
        <v>57600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">
      <c r="A36" s="176">
        <v>27</v>
      </c>
      <c r="B36" s="217">
        <v>232.47</v>
      </c>
      <c r="C36" s="177">
        <v>251.6</v>
      </c>
      <c r="D36" s="177">
        <v>321.5</v>
      </c>
      <c r="E36" s="177">
        <v>501.42</v>
      </c>
      <c r="F36" s="177">
        <v>541.5</v>
      </c>
      <c r="G36" s="177">
        <v>683</v>
      </c>
      <c r="H36" s="177">
        <v>833</v>
      </c>
      <c r="I36" s="177">
        <v>864.68</v>
      </c>
      <c r="J36" s="177">
        <v>1051</v>
      </c>
      <c r="K36" s="177">
        <v>1132</v>
      </c>
      <c r="L36" s="177">
        <v>1425</v>
      </c>
      <c r="M36" s="217">
        <v>1435</v>
      </c>
      <c r="N36" s="241">
        <v>1801.09</v>
      </c>
      <c r="O36" s="184">
        <v>886</v>
      </c>
      <c r="P36" s="184">
        <v>1071</v>
      </c>
      <c r="Q36" s="184">
        <v>1152</v>
      </c>
      <c r="R36" s="184">
        <v>1442</v>
      </c>
      <c r="S36" s="184">
        <v>1452</v>
      </c>
      <c r="T36" s="184">
        <v>1820</v>
      </c>
      <c r="U36" s="184">
        <v>2194</v>
      </c>
      <c r="V36" s="184">
        <v>2755</v>
      </c>
      <c r="W36" s="184">
        <v>2961</v>
      </c>
      <c r="X36" s="184">
        <v>3700</v>
      </c>
      <c r="Y36" s="184">
        <v>3912</v>
      </c>
      <c r="Z36" s="184">
        <v>4665</v>
      </c>
      <c r="AA36" s="184">
        <v>5660</v>
      </c>
      <c r="AB36" s="184">
        <v>8125</v>
      </c>
      <c r="AC36" s="184">
        <v>9820</v>
      </c>
      <c r="AD36" s="184">
        <v>17760</v>
      </c>
      <c r="AE36" s="184">
        <v>23591</v>
      </c>
      <c r="AF36" s="184">
        <v>39700</v>
      </c>
      <c r="AG36" s="206">
        <v>43500</v>
      </c>
      <c r="AH36" s="206">
        <v>57600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">
      <c r="A37" s="176">
        <v>28</v>
      </c>
      <c r="B37" s="217">
        <v>232.47</v>
      </c>
      <c r="C37" s="177">
        <v>251.6</v>
      </c>
      <c r="D37" s="177">
        <v>321.5</v>
      </c>
      <c r="E37" s="177">
        <v>501.42</v>
      </c>
      <c r="F37" s="177">
        <v>541.5</v>
      </c>
      <c r="G37" s="177">
        <v>683</v>
      </c>
      <c r="H37" s="177">
        <v>833</v>
      </c>
      <c r="I37" s="177">
        <v>864.68</v>
      </c>
      <c r="J37" s="177">
        <v>1051</v>
      </c>
      <c r="K37" s="177">
        <v>1132</v>
      </c>
      <c r="L37" s="177">
        <v>1425</v>
      </c>
      <c r="M37" s="217">
        <v>1435</v>
      </c>
      <c r="N37" s="241">
        <v>1801.09</v>
      </c>
      <c r="O37" s="184">
        <v>886</v>
      </c>
      <c r="P37" s="184">
        <v>1071</v>
      </c>
      <c r="Q37" s="184">
        <v>1152</v>
      </c>
      <c r="R37" s="184">
        <v>1442</v>
      </c>
      <c r="S37" s="184">
        <v>1452</v>
      </c>
      <c r="T37" s="184">
        <v>1820</v>
      </c>
      <c r="U37" s="184">
        <v>2194</v>
      </c>
      <c r="V37" s="184">
        <v>2755</v>
      </c>
      <c r="W37" s="184">
        <v>2961</v>
      </c>
      <c r="X37" s="184">
        <v>3700</v>
      </c>
      <c r="Y37" s="184">
        <v>3912</v>
      </c>
      <c r="Z37" s="184">
        <v>4665</v>
      </c>
      <c r="AA37" s="184">
        <v>5660</v>
      </c>
      <c r="AB37" s="184">
        <v>8125</v>
      </c>
      <c r="AC37" s="184">
        <v>9820</v>
      </c>
      <c r="AD37" s="184">
        <v>17760</v>
      </c>
      <c r="AE37" s="184">
        <v>23591</v>
      </c>
      <c r="AF37" s="184">
        <v>39700</v>
      </c>
      <c r="AG37" s="206">
        <v>43500</v>
      </c>
      <c r="AH37" s="206">
        <v>57600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">
      <c r="A38" s="176">
        <v>29</v>
      </c>
      <c r="B38" s="217">
        <v>232.52</v>
      </c>
      <c r="C38" s="177">
        <v>251.65</v>
      </c>
      <c r="D38" s="177">
        <v>321.52999999999997</v>
      </c>
      <c r="E38" s="177">
        <v>501.42</v>
      </c>
      <c r="F38" s="177">
        <v>541.5</v>
      </c>
      <c r="G38" s="177">
        <v>683</v>
      </c>
      <c r="H38" s="177">
        <v>833</v>
      </c>
      <c r="I38" s="177">
        <v>864.68</v>
      </c>
      <c r="J38" s="177">
        <v>1051</v>
      </c>
      <c r="K38" s="177">
        <v>1132</v>
      </c>
      <c r="L38" s="177">
        <v>1425</v>
      </c>
      <c r="M38" s="217">
        <v>1435</v>
      </c>
      <c r="N38" s="241">
        <v>1801.09</v>
      </c>
      <c r="O38" s="184">
        <v>886</v>
      </c>
      <c r="P38" s="184">
        <v>1071</v>
      </c>
      <c r="Q38" s="184">
        <v>1152</v>
      </c>
      <c r="R38" s="184">
        <v>1442</v>
      </c>
      <c r="S38" s="184">
        <v>1452</v>
      </c>
      <c r="T38" s="184">
        <v>1820</v>
      </c>
      <c r="U38" s="184">
        <v>2194</v>
      </c>
      <c r="V38" s="184">
        <v>2755</v>
      </c>
      <c r="W38" s="184">
        <v>2961</v>
      </c>
      <c r="X38" s="184">
        <v>3700</v>
      </c>
      <c r="Y38" s="184">
        <v>3912</v>
      </c>
      <c r="Z38" s="184">
        <v>4665</v>
      </c>
      <c r="AA38" s="184">
        <v>5660</v>
      </c>
      <c r="AB38" s="184">
        <v>8125</v>
      </c>
      <c r="AC38" s="184">
        <v>9820</v>
      </c>
      <c r="AD38" s="184">
        <v>17760</v>
      </c>
      <c r="AE38" s="184">
        <v>23591</v>
      </c>
      <c r="AF38" s="184">
        <v>39700</v>
      </c>
      <c r="AG38" s="206">
        <v>43500</v>
      </c>
      <c r="AH38" s="206">
        <v>57600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">
      <c r="A39" s="178">
        <v>30</v>
      </c>
      <c r="B39" s="219">
        <v>232.73</v>
      </c>
      <c r="C39" s="179">
        <v>251.88</v>
      </c>
      <c r="D39" s="179">
        <v>321.79000000000002</v>
      </c>
      <c r="E39" s="179">
        <v>501.72</v>
      </c>
      <c r="F39" s="179">
        <v>541.83000000000004</v>
      </c>
      <c r="G39" s="179">
        <v>683.27</v>
      </c>
      <c r="H39" s="179">
        <v>833.25</v>
      </c>
      <c r="I39" s="179">
        <v>864.94</v>
      </c>
      <c r="J39" s="179">
        <v>1051.32</v>
      </c>
      <c r="K39" s="179">
        <v>1132.3399999999999</v>
      </c>
      <c r="L39" s="179">
        <v>1425.43</v>
      </c>
      <c r="M39" s="219">
        <v>1435.43</v>
      </c>
      <c r="N39" s="242">
        <v>1801.63</v>
      </c>
      <c r="O39" s="185">
        <v>886</v>
      </c>
      <c r="P39" s="185">
        <v>1071</v>
      </c>
      <c r="Q39" s="185">
        <v>1152</v>
      </c>
      <c r="R39" s="185">
        <v>1442</v>
      </c>
      <c r="S39" s="185">
        <v>1452</v>
      </c>
      <c r="T39" s="185">
        <v>1820</v>
      </c>
      <c r="U39" s="185">
        <v>2194</v>
      </c>
      <c r="V39" s="185">
        <v>2756</v>
      </c>
      <c r="W39" s="185">
        <v>2962</v>
      </c>
      <c r="X39" s="185">
        <v>3701</v>
      </c>
      <c r="Y39" s="185">
        <v>3913</v>
      </c>
      <c r="Z39" s="185">
        <v>4666</v>
      </c>
      <c r="AA39" s="185">
        <v>5660</v>
      </c>
      <c r="AB39" s="185">
        <v>8125</v>
      </c>
      <c r="AC39" s="185">
        <v>9820</v>
      </c>
      <c r="AD39" s="185">
        <v>17760</v>
      </c>
      <c r="AE39" s="185">
        <v>23591</v>
      </c>
      <c r="AF39" s="185">
        <v>39700</v>
      </c>
      <c r="AG39" s="208">
        <v>43500</v>
      </c>
      <c r="AH39" s="208">
        <v>57600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>
      <c r="A40" s="176">
        <v>31</v>
      </c>
      <c r="B40" s="217">
        <v>233.15</v>
      </c>
      <c r="C40" s="177">
        <v>252.31</v>
      </c>
      <c r="D40" s="177">
        <v>322.27</v>
      </c>
      <c r="E40" s="177">
        <v>502.37</v>
      </c>
      <c r="F40" s="177">
        <v>542.48</v>
      </c>
      <c r="G40" s="177">
        <v>684.03</v>
      </c>
      <c r="H40" s="177">
        <v>834.08</v>
      </c>
      <c r="I40" s="177">
        <v>865.81</v>
      </c>
      <c r="J40" s="177">
        <v>1052.26</v>
      </c>
      <c r="K40" s="177">
        <v>1133.3599999999999</v>
      </c>
      <c r="L40" s="177">
        <v>1426.71</v>
      </c>
      <c r="M40" s="217">
        <v>1436.72</v>
      </c>
      <c r="N40" s="241">
        <v>1803.07</v>
      </c>
      <c r="O40" s="184">
        <v>886</v>
      </c>
      <c r="P40" s="184">
        <v>1071</v>
      </c>
      <c r="Q40" s="184">
        <v>1152</v>
      </c>
      <c r="R40" s="184">
        <v>1442</v>
      </c>
      <c r="S40" s="184">
        <v>1452</v>
      </c>
      <c r="T40" s="184">
        <v>1820</v>
      </c>
      <c r="U40" s="184">
        <v>2194</v>
      </c>
      <c r="V40" s="184">
        <v>2758</v>
      </c>
      <c r="W40" s="184">
        <v>2964</v>
      </c>
      <c r="X40" s="184">
        <v>3704</v>
      </c>
      <c r="Y40" s="184">
        <v>3916</v>
      </c>
      <c r="Z40" s="184">
        <v>4670</v>
      </c>
      <c r="AA40" s="184">
        <v>5661</v>
      </c>
      <c r="AB40" s="184">
        <v>8127</v>
      </c>
      <c r="AC40" s="184">
        <v>9822</v>
      </c>
      <c r="AD40" s="184">
        <v>17764</v>
      </c>
      <c r="AE40" s="184">
        <v>23596</v>
      </c>
      <c r="AF40" s="184">
        <v>39708</v>
      </c>
      <c r="AG40" s="206">
        <v>43509</v>
      </c>
      <c r="AH40" s="206">
        <v>57612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">
      <c r="A41" s="176">
        <v>32</v>
      </c>
      <c r="B41" s="217">
        <v>233.73</v>
      </c>
      <c r="C41" s="177">
        <v>252.92</v>
      </c>
      <c r="D41" s="177">
        <v>323.02</v>
      </c>
      <c r="E41" s="177">
        <v>503.33</v>
      </c>
      <c r="F41" s="177">
        <v>543.51</v>
      </c>
      <c r="G41" s="177">
        <v>685.26</v>
      </c>
      <c r="H41" s="177">
        <v>835.51</v>
      </c>
      <c r="I41" s="177">
        <v>867.19</v>
      </c>
      <c r="J41" s="177">
        <v>1053.95</v>
      </c>
      <c r="K41" s="177">
        <v>1135.18</v>
      </c>
      <c r="L41" s="177">
        <v>1428.71</v>
      </c>
      <c r="M41" s="217">
        <v>1438.74</v>
      </c>
      <c r="N41" s="241">
        <v>1805.6</v>
      </c>
      <c r="O41" s="184">
        <v>887</v>
      </c>
      <c r="P41" s="184">
        <v>1072</v>
      </c>
      <c r="Q41" s="184">
        <v>1153</v>
      </c>
      <c r="R41" s="184">
        <v>1443</v>
      </c>
      <c r="S41" s="184">
        <v>1453</v>
      </c>
      <c r="T41" s="184">
        <v>1822</v>
      </c>
      <c r="U41" s="184">
        <v>2196</v>
      </c>
      <c r="V41" s="184">
        <v>2762</v>
      </c>
      <c r="W41" s="184">
        <v>2968</v>
      </c>
      <c r="X41" s="184">
        <v>3709</v>
      </c>
      <c r="Y41" s="184">
        <v>3922</v>
      </c>
      <c r="Z41" s="184">
        <v>4677</v>
      </c>
      <c r="AA41" s="184">
        <v>5666</v>
      </c>
      <c r="AB41" s="184">
        <v>8134</v>
      </c>
      <c r="AC41" s="184">
        <v>9831</v>
      </c>
      <c r="AD41" s="184">
        <v>17780</v>
      </c>
      <c r="AE41" s="184">
        <v>23617</v>
      </c>
      <c r="AF41" s="184">
        <v>39744</v>
      </c>
      <c r="AG41" s="206">
        <v>43548</v>
      </c>
      <c r="AH41" s="206">
        <v>57663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">
      <c r="A42" s="176">
        <v>33</v>
      </c>
      <c r="B42" s="217">
        <v>234.51</v>
      </c>
      <c r="C42" s="177">
        <v>253.76</v>
      </c>
      <c r="D42" s="177">
        <v>323.99</v>
      </c>
      <c r="E42" s="177">
        <v>504.7</v>
      </c>
      <c r="F42" s="177">
        <v>544.92999999999995</v>
      </c>
      <c r="G42" s="177">
        <v>686.92</v>
      </c>
      <c r="H42" s="177">
        <v>837.44</v>
      </c>
      <c r="I42" s="177">
        <v>869.2</v>
      </c>
      <c r="J42" s="177">
        <v>1056.28</v>
      </c>
      <c r="K42" s="177">
        <v>1137.57</v>
      </c>
      <c r="L42" s="177">
        <v>1431.73</v>
      </c>
      <c r="M42" s="217">
        <v>1441.78</v>
      </c>
      <c r="N42" s="241">
        <v>1809.23</v>
      </c>
      <c r="O42" s="184">
        <v>888</v>
      </c>
      <c r="P42" s="184">
        <v>1073</v>
      </c>
      <c r="Q42" s="184">
        <v>1155</v>
      </c>
      <c r="R42" s="184">
        <v>1445</v>
      </c>
      <c r="S42" s="184">
        <v>1455</v>
      </c>
      <c r="T42" s="184">
        <v>1825</v>
      </c>
      <c r="U42" s="184">
        <v>2199</v>
      </c>
      <c r="V42" s="184">
        <v>2767</v>
      </c>
      <c r="W42" s="184">
        <v>2974</v>
      </c>
      <c r="X42" s="184">
        <v>3716</v>
      </c>
      <c r="Y42" s="184">
        <v>3929</v>
      </c>
      <c r="Z42" s="184">
        <v>4686</v>
      </c>
      <c r="AA42" s="184">
        <v>5674</v>
      </c>
      <c r="AB42" s="184">
        <v>8146</v>
      </c>
      <c r="AC42" s="184">
        <v>9846</v>
      </c>
      <c r="AD42" s="184">
        <v>17806</v>
      </c>
      <c r="AE42" s="184">
        <v>23652</v>
      </c>
      <c r="AF42" s="184">
        <v>39803</v>
      </c>
      <c r="AG42" s="206">
        <v>43613</v>
      </c>
      <c r="AH42" s="206">
        <v>57750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">
      <c r="A43" s="176">
        <v>34</v>
      </c>
      <c r="B43" s="217">
        <v>235.51</v>
      </c>
      <c r="C43" s="177">
        <v>254.78</v>
      </c>
      <c r="D43" s="177">
        <v>325.24</v>
      </c>
      <c r="E43" s="177">
        <v>506.38</v>
      </c>
      <c r="F43" s="177">
        <v>546.75</v>
      </c>
      <c r="G43" s="177">
        <v>689.06</v>
      </c>
      <c r="H43" s="177">
        <v>839.89</v>
      </c>
      <c r="I43" s="177">
        <v>871.74</v>
      </c>
      <c r="J43" s="177">
        <v>1059.26</v>
      </c>
      <c r="K43" s="177">
        <v>1140.67</v>
      </c>
      <c r="L43" s="177">
        <v>1435.48</v>
      </c>
      <c r="M43" s="217">
        <v>1445.55</v>
      </c>
      <c r="N43" s="241">
        <v>1813.79</v>
      </c>
      <c r="O43" s="184">
        <v>890</v>
      </c>
      <c r="P43" s="184">
        <v>1076</v>
      </c>
      <c r="Q43" s="184">
        <v>1157</v>
      </c>
      <c r="R43" s="184">
        <v>1448</v>
      </c>
      <c r="S43" s="184">
        <v>1458</v>
      </c>
      <c r="T43" s="184">
        <v>1828</v>
      </c>
      <c r="U43" s="184">
        <v>2204</v>
      </c>
      <c r="V43" s="184">
        <v>2774</v>
      </c>
      <c r="W43" s="184">
        <v>2982</v>
      </c>
      <c r="X43" s="184">
        <v>3726</v>
      </c>
      <c r="Y43" s="184">
        <v>3939</v>
      </c>
      <c r="Z43" s="184">
        <v>4698</v>
      </c>
      <c r="AA43" s="184">
        <v>5686</v>
      </c>
      <c r="AB43" s="184">
        <v>8163</v>
      </c>
      <c r="AC43" s="184">
        <v>9866</v>
      </c>
      <c r="AD43" s="184">
        <v>17844</v>
      </c>
      <c r="AE43" s="184">
        <v>23702</v>
      </c>
      <c r="AF43" s="184">
        <v>39887</v>
      </c>
      <c r="AG43" s="206">
        <v>43705</v>
      </c>
      <c r="AH43" s="206">
        <v>57872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">
      <c r="A44" s="178">
        <v>35</v>
      </c>
      <c r="B44" s="219">
        <v>236.68</v>
      </c>
      <c r="C44" s="179">
        <v>256.02999999999997</v>
      </c>
      <c r="D44" s="179">
        <v>326.73</v>
      </c>
      <c r="E44" s="179">
        <v>508.49</v>
      </c>
      <c r="F44" s="179">
        <v>548.97</v>
      </c>
      <c r="G44" s="179">
        <v>691.72</v>
      </c>
      <c r="H44" s="179">
        <v>842.95</v>
      </c>
      <c r="I44" s="179">
        <v>874.92</v>
      </c>
      <c r="J44" s="179">
        <v>1062.9000000000001</v>
      </c>
      <c r="K44" s="179">
        <v>1144.5899999999999</v>
      </c>
      <c r="L44" s="179">
        <v>1440.12</v>
      </c>
      <c r="M44" s="219">
        <v>1450.23</v>
      </c>
      <c r="N44" s="242">
        <v>1819.28</v>
      </c>
      <c r="O44" s="185">
        <v>892</v>
      </c>
      <c r="P44" s="185">
        <v>1078</v>
      </c>
      <c r="Q44" s="185">
        <v>1160</v>
      </c>
      <c r="R44" s="185">
        <v>1452</v>
      </c>
      <c r="S44" s="185">
        <v>1462</v>
      </c>
      <c r="T44" s="185">
        <v>1833</v>
      </c>
      <c r="U44" s="185">
        <v>2209</v>
      </c>
      <c r="V44" s="185">
        <v>2783</v>
      </c>
      <c r="W44" s="185">
        <v>2991</v>
      </c>
      <c r="X44" s="185">
        <v>3737</v>
      </c>
      <c r="Y44" s="185">
        <v>3951</v>
      </c>
      <c r="Z44" s="185">
        <v>4713</v>
      </c>
      <c r="AA44" s="185">
        <v>5701</v>
      </c>
      <c r="AB44" s="185">
        <v>8186</v>
      </c>
      <c r="AC44" s="185">
        <v>9893</v>
      </c>
      <c r="AD44" s="185">
        <v>17892</v>
      </c>
      <c r="AE44" s="185">
        <v>23767</v>
      </c>
      <c r="AF44" s="185">
        <v>39996</v>
      </c>
      <c r="AG44" s="208">
        <v>43824</v>
      </c>
      <c r="AH44" s="208">
        <v>58029</v>
      </c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 s="176">
        <v>36</v>
      </c>
      <c r="B45" s="217">
        <v>238.06</v>
      </c>
      <c r="C45" s="177">
        <v>257.5</v>
      </c>
      <c r="D45" s="177">
        <v>328.5</v>
      </c>
      <c r="E45" s="177">
        <v>510.98</v>
      </c>
      <c r="F45" s="177">
        <v>551.59</v>
      </c>
      <c r="G45" s="177">
        <v>694.81</v>
      </c>
      <c r="H45" s="177">
        <v>846.63</v>
      </c>
      <c r="I45" s="177">
        <v>878.65</v>
      </c>
      <c r="J45" s="177">
        <v>1067.22</v>
      </c>
      <c r="K45" s="177">
        <v>1149.24</v>
      </c>
      <c r="L45" s="177">
        <v>1445.67</v>
      </c>
      <c r="M45" s="217">
        <v>1455.82</v>
      </c>
      <c r="N45" s="241">
        <v>1826.11</v>
      </c>
      <c r="O45" s="184">
        <v>894</v>
      </c>
      <c r="P45" s="184">
        <v>1081</v>
      </c>
      <c r="Q45" s="184">
        <v>1163</v>
      </c>
      <c r="R45" s="184">
        <v>1457</v>
      </c>
      <c r="S45" s="184">
        <v>1467</v>
      </c>
      <c r="T45" s="184">
        <v>1839</v>
      </c>
      <c r="U45" s="184">
        <v>2217</v>
      </c>
      <c r="V45" s="184">
        <v>2793</v>
      </c>
      <c r="W45" s="184">
        <v>3002</v>
      </c>
      <c r="X45" s="184">
        <v>3751</v>
      </c>
      <c r="Y45" s="184">
        <v>3966</v>
      </c>
      <c r="Z45" s="184">
        <v>4730</v>
      </c>
      <c r="AA45" s="184">
        <v>5720</v>
      </c>
      <c r="AB45" s="184">
        <v>8213</v>
      </c>
      <c r="AC45" s="184">
        <v>9926</v>
      </c>
      <c r="AD45" s="184">
        <v>17952</v>
      </c>
      <c r="AE45" s="184">
        <v>23846</v>
      </c>
      <c r="AF45" s="184">
        <v>40129</v>
      </c>
      <c r="AG45" s="206">
        <v>43970</v>
      </c>
      <c r="AH45" s="206">
        <v>58223</v>
      </c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">
      <c r="A46" s="176">
        <v>37</v>
      </c>
      <c r="B46" s="217">
        <v>239.64</v>
      </c>
      <c r="C46" s="177">
        <v>259.19</v>
      </c>
      <c r="D46" s="177">
        <v>330.52</v>
      </c>
      <c r="E46" s="177">
        <v>513.79999999999995</v>
      </c>
      <c r="F46" s="177">
        <v>554.59</v>
      </c>
      <c r="G46" s="177">
        <v>698.44</v>
      </c>
      <c r="H46" s="177">
        <v>850.87</v>
      </c>
      <c r="I46" s="177">
        <v>882.96</v>
      </c>
      <c r="J46" s="177">
        <v>1072.3399999999999</v>
      </c>
      <c r="K46" s="177">
        <v>1154.6300000000001</v>
      </c>
      <c r="L46" s="177">
        <v>1452.16</v>
      </c>
      <c r="M46" s="217">
        <v>1462.35</v>
      </c>
      <c r="N46" s="241">
        <v>1833.92</v>
      </c>
      <c r="O46" s="184">
        <v>898</v>
      </c>
      <c r="P46" s="184">
        <v>1085</v>
      </c>
      <c r="Q46" s="184">
        <v>1168</v>
      </c>
      <c r="R46" s="184">
        <v>1462</v>
      </c>
      <c r="S46" s="184">
        <v>1472</v>
      </c>
      <c r="T46" s="184">
        <v>1846</v>
      </c>
      <c r="U46" s="184">
        <v>2225</v>
      </c>
      <c r="V46" s="184">
        <v>2805</v>
      </c>
      <c r="W46" s="184">
        <v>3014</v>
      </c>
      <c r="X46" s="184">
        <v>3767</v>
      </c>
      <c r="Y46" s="184">
        <v>3982</v>
      </c>
      <c r="Z46" s="184">
        <v>4750</v>
      </c>
      <c r="AA46" s="184">
        <v>5742</v>
      </c>
      <c r="AB46" s="184">
        <v>8245</v>
      </c>
      <c r="AC46" s="184">
        <v>9965</v>
      </c>
      <c r="AD46" s="184">
        <v>18023</v>
      </c>
      <c r="AE46" s="184">
        <v>23941</v>
      </c>
      <c r="AF46" s="184">
        <v>40288</v>
      </c>
      <c r="AG46" s="206">
        <v>44145</v>
      </c>
      <c r="AH46" s="206">
        <v>58453</v>
      </c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">
      <c r="A47" s="176">
        <v>38</v>
      </c>
      <c r="B47" s="217">
        <v>241.45</v>
      </c>
      <c r="C47" s="177">
        <v>261.10000000000002</v>
      </c>
      <c r="D47" s="177">
        <v>332.85</v>
      </c>
      <c r="E47" s="177">
        <v>517.09</v>
      </c>
      <c r="F47" s="177">
        <v>558.07000000000005</v>
      </c>
      <c r="G47" s="177">
        <v>702.6</v>
      </c>
      <c r="H47" s="177">
        <v>855.68</v>
      </c>
      <c r="I47" s="177">
        <v>888.04</v>
      </c>
      <c r="J47" s="177">
        <v>1078.06</v>
      </c>
      <c r="K47" s="177">
        <v>1160.79</v>
      </c>
      <c r="L47" s="177">
        <v>1459.44</v>
      </c>
      <c r="M47" s="217">
        <v>1469.68</v>
      </c>
      <c r="N47" s="241">
        <v>1842.74</v>
      </c>
      <c r="O47" s="184">
        <v>901</v>
      </c>
      <c r="P47" s="184">
        <v>1090</v>
      </c>
      <c r="Q47" s="184">
        <v>1172</v>
      </c>
      <c r="R47" s="184">
        <v>1468</v>
      </c>
      <c r="S47" s="184">
        <v>1478</v>
      </c>
      <c r="T47" s="184">
        <v>1854</v>
      </c>
      <c r="U47" s="184">
        <v>2235</v>
      </c>
      <c r="V47" s="184">
        <v>2818</v>
      </c>
      <c r="W47" s="184">
        <v>3029</v>
      </c>
      <c r="X47" s="184">
        <v>3785</v>
      </c>
      <c r="Y47" s="184">
        <v>4002</v>
      </c>
      <c r="Z47" s="184">
        <v>4773</v>
      </c>
      <c r="AA47" s="184">
        <v>5768</v>
      </c>
      <c r="AB47" s="184">
        <v>8284</v>
      </c>
      <c r="AC47" s="184">
        <v>10012</v>
      </c>
      <c r="AD47" s="184">
        <v>18108</v>
      </c>
      <c r="AE47" s="184">
        <v>24053</v>
      </c>
      <c r="AF47" s="184">
        <v>40477</v>
      </c>
      <c r="AG47" s="206">
        <v>44352</v>
      </c>
      <c r="AH47" s="206">
        <v>58728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">
      <c r="A48" s="176">
        <v>39</v>
      </c>
      <c r="B48" s="217">
        <v>243.5</v>
      </c>
      <c r="C48" s="177">
        <v>263.26</v>
      </c>
      <c r="D48" s="177">
        <v>335.45</v>
      </c>
      <c r="E48" s="177">
        <v>520.79</v>
      </c>
      <c r="F48" s="177">
        <v>562.01</v>
      </c>
      <c r="G48" s="177">
        <v>707.33</v>
      </c>
      <c r="H48" s="177">
        <v>861.16</v>
      </c>
      <c r="I48" s="177">
        <v>893.63</v>
      </c>
      <c r="J48" s="177">
        <v>1084.6199999999999</v>
      </c>
      <c r="K48" s="177">
        <v>1167.73</v>
      </c>
      <c r="L48" s="177">
        <v>1467.86</v>
      </c>
      <c r="M48" s="217">
        <v>1478.01</v>
      </c>
      <c r="N48" s="241">
        <v>1852.78</v>
      </c>
      <c r="O48" s="184">
        <v>905</v>
      </c>
      <c r="P48" s="184">
        <v>1095</v>
      </c>
      <c r="Q48" s="184">
        <v>1178</v>
      </c>
      <c r="R48" s="184">
        <v>1475</v>
      </c>
      <c r="S48" s="184">
        <v>1486</v>
      </c>
      <c r="T48" s="184">
        <v>1863</v>
      </c>
      <c r="U48" s="184">
        <v>2246</v>
      </c>
      <c r="V48" s="184">
        <v>2833</v>
      </c>
      <c r="W48" s="184">
        <v>3045</v>
      </c>
      <c r="X48" s="184">
        <v>3805</v>
      </c>
      <c r="Y48" s="184">
        <v>4023</v>
      </c>
      <c r="Z48" s="184">
        <v>4799</v>
      </c>
      <c r="AA48" s="184">
        <v>5798</v>
      </c>
      <c r="AB48" s="184">
        <v>8327</v>
      </c>
      <c r="AC48" s="184">
        <v>10065</v>
      </c>
      <c r="AD48" s="184">
        <v>18202</v>
      </c>
      <c r="AE48" s="184">
        <v>24179</v>
      </c>
      <c r="AF48" s="184">
        <v>40689</v>
      </c>
      <c r="AG48" s="206">
        <v>44583</v>
      </c>
      <c r="AH48" s="206">
        <v>59035</v>
      </c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">
      <c r="A49" s="178">
        <v>40</v>
      </c>
      <c r="B49" s="219">
        <v>245.77</v>
      </c>
      <c r="C49" s="179">
        <v>265.70999999999998</v>
      </c>
      <c r="D49" s="179">
        <v>338.39</v>
      </c>
      <c r="E49" s="179">
        <v>524.88</v>
      </c>
      <c r="F49" s="179">
        <v>566.36</v>
      </c>
      <c r="G49" s="179">
        <v>712.57</v>
      </c>
      <c r="H49" s="179">
        <v>867.35</v>
      </c>
      <c r="I49" s="179">
        <v>899.96</v>
      </c>
      <c r="J49" s="179">
        <v>1092.06</v>
      </c>
      <c r="K49" s="179">
        <v>1175.49</v>
      </c>
      <c r="L49" s="179">
        <v>1477.14</v>
      </c>
      <c r="M49" s="219">
        <v>1487.51</v>
      </c>
      <c r="N49" s="242">
        <v>1864.1</v>
      </c>
      <c r="O49" s="185">
        <v>910</v>
      </c>
      <c r="P49" s="185">
        <v>1101</v>
      </c>
      <c r="Q49" s="185">
        <v>1184</v>
      </c>
      <c r="R49" s="185">
        <v>1484</v>
      </c>
      <c r="S49" s="185">
        <v>1494</v>
      </c>
      <c r="T49" s="185">
        <v>1874</v>
      </c>
      <c r="U49" s="185">
        <v>2259</v>
      </c>
      <c r="V49" s="185">
        <v>2850</v>
      </c>
      <c r="W49" s="185">
        <v>3063</v>
      </c>
      <c r="X49" s="185">
        <v>3828</v>
      </c>
      <c r="Y49" s="185">
        <v>4047</v>
      </c>
      <c r="Z49" s="185">
        <v>4828</v>
      </c>
      <c r="AA49" s="185">
        <v>5831</v>
      </c>
      <c r="AB49" s="185">
        <v>8377</v>
      </c>
      <c r="AC49" s="185">
        <v>10125</v>
      </c>
      <c r="AD49" s="185">
        <v>18311</v>
      </c>
      <c r="AE49" s="185">
        <v>24323</v>
      </c>
      <c r="AF49" s="185">
        <v>40932</v>
      </c>
      <c r="AG49" s="208">
        <v>44850</v>
      </c>
      <c r="AH49" s="208">
        <v>59388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">
      <c r="A50" s="176">
        <v>41</v>
      </c>
      <c r="B50" s="217">
        <v>248.31</v>
      </c>
      <c r="C50" s="177">
        <v>268.37</v>
      </c>
      <c r="D50" s="177">
        <v>341.62</v>
      </c>
      <c r="E50" s="177">
        <v>529.48</v>
      </c>
      <c r="F50" s="177">
        <v>571.26</v>
      </c>
      <c r="G50" s="177">
        <v>718.42</v>
      </c>
      <c r="H50" s="177">
        <v>874.17</v>
      </c>
      <c r="I50" s="177">
        <v>907.04</v>
      </c>
      <c r="J50" s="177">
        <v>1100.18</v>
      </c>
      <c r="K50" s="177">
        <v>1184.0999999999999</v>
      </c>
      <c r="L50" s="177">
        <v>1487.47</v>
      </c>
      <c r="M50" s="217">
        <v>1497.91</v>
      </c>
      <c r="N50" s="241">
        <v>1876.53</v>
      </c>
      <c r="O50" s="184">
        <v>915</v>
      </c>
      <c r="P50" s="184">
        <v>1107</v>
      </c>
      <c r="Q50" s="184">
        <v>1192</v>
      </c>
      <c r="R50" s="184">
        <v>1493</v>
      </c>
      <c r="S50" s="184">
        <v>1503</v>
      </c>
      <c r="T50" s="184">
        <v>1886</v>
      </c>
      <c r="U50" s="184">
        <v>2273</v>
      </c>
      <c r="V50" s="184">
        <v>2869</v>
      </c>
      <c r="W50" s="184">
        <v>3084</v>
      </c>
      <c r="X50" s="184">
        <v>3853</v>
      </c>
      <c r="Y50" s="184">
        <v>4074</v>
      </c>
      <c r="Z50" s="184">
        <v>4861</v>
      </c>
      <c r="AA50" s="184">
        <v>5870</v>
      </c>
      <c r="AB50" s="184">
        <v>8433</v>
      </c>
      <c r="AC50" s="184">
        <v>10192</v>
      </c>
      <c r="AD50" s="184">
        <v>18433</v>
      </c>
      <c r="AE50" s="184">
        <v>24485</v>
      </c>
      <c r="AF50" s="184">
        <v>41204</v>
      </c>
      <c r="AG50" s="206">
        <v>45148</v>
      </c>
      <c r="AH50" s="206">
        <v>59782</v>
      </c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">
      <c r="A51" s="176">
        <v>42</v>
      </c>
      <c r="B51" s="217">
        <v>251.1</v>
      </c>
      <c r="C51" s="177">
        <v>271.35000000000002</v>
      </c>
      <c r="D51" s="177">
        <v>345.22</v>
      </c>
      <c r="E51" s="177">
        <v>534.55999999999995</v>
      </c>
      <c r="F51" s="177">
        <v>576.62</v>
      </c>
      <c r="G51" s="177">
        <v>724.9</v>
      </c>
      <c r="H51" s="177">
        <v>881.67</v>
      </c>
      <c r="I51" s="177">
        <v>914.81</v>
      </c>
      <c r="J51" s="177">
        <v>1109.23</v>
      </c>
      <c r="K51" s="177">
        <v>1193.72</v>
      </c>
      <c r="L51" s="177">
        <v>1498.9</v>
      </c>
      <c r="M51" s="217">
        <v>1509.41</v>
      </c>
      <c r="N51" s="241">
        <v>1890.31</v>
      </c>
      <c r="O51" s="184">
        <v>921</v>
      </c>
      <c r="P51" s="184">
        <v>1115</v>
      </c>
      <c r="Q51" s="184">
        <v>1199</v>
      </c>
      <c r="R51" s="184">
        <v>1503</v>
      </c>
      <c r="S51" s="184">
        <v>1513</v>
      </c>
      <c r="T51" s="184">
        <v>1899</v>
      </c>
      <c r="U51" s="184">
        <v>2289</v>
      </c>
      <c r="V51" s="184">
        <v>2890</v>
      </c>
      <c r="W51" s="184">
        <v>3106</v>
      </c>
      <c r="X51" s="184">
        <v>3881</v>
      </c>
      <c r="Y51" s="184">
        <v>4104</v>
      </c>
      <c r="Z51" s="184">
        <v>4896</v>
      </c>
      <c r="AA51" s="184">
        <v>5911</v>
      </c>
      <c r="AB51" s="184">
        <v>8495</v>
      </c>
      <c r="AC51" s="184">
        <v>10267</v>
      </c>
      <c r="AD51" s="184">
        <v>18568</v>
      </c>
      <c r="AE51" s="184">
        <v>24664</v>
      </c>
      <c r="AF51" s="184">
        <v>41505</v>
      </c>
      <c r="AG51" s="206">
        <v>45478</v>
      </c>
      <c r="AH51" s="206">
        <v>60220</v>
      </c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">
      <c r="A52" s="176">
        <v>43</v>
      </c>
      <c r="B52" s="217">
        <v>254.04</v>
      </c>
      <c r="C52" s="177">
        <v>274.52</v>
      </c>
      <c r="D52" s="177">
        <v>349.15</v>
      </c>
      <c r="E52" s="177">
        <v>540.15</v>
      </c>
      <c r="F52" s="177">
        <v>582.57000000000005</v>
      </c>
      <c r="G52" s="177">
        <v>731.97</v>
      </c>
      <c r="H52" s="177">
        <v>889.96</v>
      </c>
      <c r="I52" s="177">
        <v>923.31</v>
      </c>
      <c r="J52" s="177">
        <v>1119.1600000000001</v>
      </c>
      <c r="K52" s="177">
        <v>1204.1300000000001</v>
      </c>
      <c r="L52" s="177">
        <v>1511.46</v>
      </c>
      <c r="M52" s="217">
        <v>1521.9</v>
      </c>
      <c r="N52" s="241">
        <v>1905.31</v>
      </c>
      <c r="O52" s="184">
        <v>928</v>
      </c>
      <c r="P52" s="184">
        <v>1123</v>
      </c>
      <c r="Q52" s="184">
        <v>1208</v>
      </c>
      <c r="R52" s="184">
        <v>1514</v>
      </c>
      <c r="S52" s="184">
        <v>1525</v>
      </c>
      <c r="T52" s="184">
        <v>1913</v>
      </c>
      <c r="U52" s="184">
        <v>2307</v>
      </c>
      <c r="V52" s="184">
        <v>2913</v>
      </c>
      <c r="W52" s="184">
        <v>3131</v>
      </c>
      <c r="X52" s="184">
        <v>3912</v>
      </c>
      <c r="Y52" s="184">
        <v>4136</v>
      </c>
      <c r="Z52" s="184">
        <v>4935</v>
      </c>
      <c r="AA52" s="184">
        <v>5958</v>
      </c>
      <c r="AB52" s="184">
        <v>8563</v>
      </c>
      <c r="AC52" s="184">
        <v>10349</v>
      </c>
      <c r="AD52" s="184">
        <v>18716</v>
      </c>
      <c r="AE52" s="184">
        <v>24861</v>
      </c>
      <c r="AF52" s="184">
        <v>41838</v>
      </c>
      <c r="AG52" s="206">
        <v>45843</v>
      </c>
      <c r="AH52" s="206">
        <v>60702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">
      <c r="A53" s="176">
        <v>44</v>
      </c>
      <c r="B53" s="217">
        <v>257.04000000000002</v>
      </c>
      <c r="C53" s="177">
        <v>277.77</v>
      </c>
      <c r="D53" s="177">
        <v>353.3</v>
      </c>
      <c r="E53" s="177">
        <v>546.21</v>
      </c>
      <c r="F53" s="177">
        <v>589.04</v>
      </c>
      <c r="G53" s="177">
        <v>739.74</v>
      </c>
      <c r="H53" s="177">
        <v>899.08</v>
      </c>
      <c r="I53" s="177">
        <v>932.67</v>
      </c>
      <c r="J53" s="177">
        <v>1129.99</v>
      </c>
      <c r="K53" s="177">
        <v>1215.6400000000001</v>
      </c>
      <c r="L53" s="177">
        <v>1525.21</v>
      </c>
      <c r="M53" s="217">
        <v>1535.74</v>
      </c>
      <c r="N53" s="241">
        <v>1921.78</v>
      </c>
      <c r="O53" s="184">
        <v>935</v>
      </c>
      <c r="P53" s="184">
        <v>1132</v>
      </c>
      <c r="Q53" s="184">
        <v>1218</v>
      </c>
      <c r="R53" s="184">
        <v>1526</v>
      </c>
      <c r="S53" s="184">
        <v>1537</v>
      </c>
      <c r="T53" s="184">
        <v>1929</v>
      </c>
      <c r="U53" s="184">
        <v>2326</v>
      </c>
      <c r="V53" s="184">
        <v>2938</v>
      </c>
      <c r="W53" s="184">
        <v>3157</v>
      </c>
      <c r="X53" s="184">
        <v>3945</v>
      </c>
      <c r="Y53" s="184">
        <v>4171</v>
      </c>
      <c r="Z53" s="184">
        <v>4978</v>
      </c>
      <c r="AA53" s="184">
        <v>6008</v>
      </c>
      <c r="AB53" s="184">
        <v>8638</v>
      </c>
      <c r="AC53" s="184">
        <v>10440</v>
      </c>
      <c r="AD53" s="184">
        <v>18882</v>
      </c>
      <c r="AE53" s="184">
        <v>25081</v>
      </c>
      <c r="AF53" s="184">
        <v>42207</v>
      </c>
      <c r="AG53" s="206">
        <v>46247</v>
      </c>
      <c r="AH53" s="206">
        <v>61238</v>
      </c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">
      <c r="A54" s="178">
        <v>45</v>
      </c>
      <c r="B54" s="219">
        <v>260.12</v>
      </c>
      <c r="C54" s="179">
        <v>281.08999999999997</v>
      </c>
      <c r="D54" s="179">
        <v>357.54</v>
      </c>
      <c r="E54" s="179">
        <v>552.77</v>
      </c>
      <c r="F54" s="179">
        <v>596.04</v>
      </c>
      <c r="G54" s="179">
        <v>748.25</v>
      </c>
      <c r="H54" s="179">
        <v>908.99</v>
      </c>
      <c r="I54" s="179">
        <v>942.94</v>
      </c>
      <c r="J54" s="179">
        <v>1141.77</v>
      </c>
      <c r="K54" s="179">
        <v>1228.17</v>
      </c>
      <c r="L54" s="179">
        <v>1540.04</v>
      </c>
      <c r="M54" s="219">
        <v>1550.68</v>
      </c>
      <c r="N54" s="242">
        <v>1939.78</v>
      </c>
      <c r="O54" s="185">
        <v>943</v>
      </c>
      <c r="P54" s="185">
        <v>1141</v>
      </c>
      <c r="Q54" s="185">
        <v>1228</v>
      </c>
      <c r="R54" s="185">
        <v>1540</v>
      </c>
      <c r="S54" s="185">
        <v>1551</v>
      </c>
      <c r="T54" s="185">
        <v>1947</v>
      </c>
      <c r="U54" s="185">
        <v>2347</v>
      </c>
      <c r="V54" s="185">
        <v>2965</v>
      </c>
      <c r="W54" s="185">
        <v>3186</v>
      </c>
      <c r="X54" s="185">
        <v>3981</v>
      </c>
      <c r="Y54" s="185">
        <v>4210</v>
      </c>
      <c r="Z54" s="185">
        <v>5025</v>
      </c>
      <c r="AA54" s="185">
        <v>6065</v>
      </c>
      <c r="AB54" s="185">
        <v>8720</v>
      </c>
      <c r="AC54" s="185">
        <v>10539</v>
      </c>
      <c r="AD54" s="185">
        <v>19060</v>
      </c>
      <c r="AE54" s="185">
        <v>25318</v>
      </c>
      <c r="AF54" s="185">
        <v>42606</v>
      </c>
      <c r="AG54" s="208">
        <v>46684</v>
      </c>
      <c r="AH54" s="208">
        <v>61816</v>
      </c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s="176">
        <v>46</v>
      </c>
      <c r="B55" s="217">
        <v>263.24</v>
      </c>
      <c r="C55" s="177">
        <v>284.49</v>
      </c>
      <c r="D55" s="177">
        <v>361.85</v>
      </c>
      <c r="E55" s="177">
        <v>559.5</v>
      </c>
      <c r="F55" s="177">
        <v>603.28</v>
      </c>
      <c r="G55" s="177">
        <v>757.29</v>
      </c>
      <c r="H55" s="177">
        <v>919.83</v>
      </c>
      <c r="I55" s="177">
        <v>954.08</v>
      </c>
      <c r="J55" s="177">
        <v>1154.56</v>
      </c>
      <c r="K55" s="177">
        <v>1241.6400000000001</v>
      </c>
      <c r="L55" s="177">
        <v>1556.19</v>
      </c>
      <c r="M55" s="217">
        <v>1566.94</v>
      </c>
      <c r="N55" s="241">
        <v>1959.2</v>
      </c>
      <c r="O55" s="184">
        <v>951</v>
      </c>
      <c r="P55" s="184">
        <v>1152</v>
      </c>
      <c r="Q55" s="184">
        <v>1240</v>
      </c>
      <c r="R55" s="184">
        <v>1555</v>
      </c>
      <c r="S55" s="184">
        <v>1565</v>
      </c>
      <c r="T55" s="184">
        <v>1966</v>
      </c>
      <c r="U55" s="184">
        <v>2370</v>
      </c>
      <c r="V55" s="184">
        <v>2994</v>
      </c>
      <c r="W55" s="184">
        <v>3218</v>
      </c>
      <c r="X55" s="184">
        <v>4021</v>
      </c>
      <c r="Y55" s="184">
        <v>4252</v>
      </c>
      <c r="Z55" s="184">
        <v>5075</v>
      </c>
      <c r="AA55" s="184">
        <v>6125</v>
      </c>
      <c r="AB55" s="184">
        <v>8809</v>
      </c>
      <c r="AC55" s="184">
        <v>10647</v>
      </c>
      <c r="AD55" s="184">
        <v>19256</v>
      </c>
      <c r="AE55" s="184">
        <v>25578</v>
      </c>
      <c r="AF55" s="184">
        <v>43045</v>
      </c>
      <c r="AG55" s="206">
        <v>47165</v>
      </c>
      <c r="AH55" s="206">
        <v>62453</v>
      </c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>
      <c r="A56" s="176">
        <v>47</v>
      </c>
      <c r="B56" s="217">
        <v>266.47000000000003</v>
      </c>
      <c r="C56" s="177">
        <v>287.97000000000003</v>
      </c>
      <c r="D56" s="177">
        <v>366.3</v>
      </c>
      <c r="E56" s="177">
        <v>566.32000000000005</v>
      </c>
      <c r="F56" s="177">
        <v>610.69000000000005</v>
      </c>
      <c r="G56" s="177">
        <v>766.64</v>
      </c>
      <c r="H56" s="177">
        <v>931.14</v>
      </c>
      <c r="I56" s="177">
        <v>965.8</v>
      </c>
      <c r="J56" s="177">
        <v>1168.56</v>
      </c>
      <c r="K56" s="177">
        <v>1256.3800000000001</v>
      </c>
      <c r="L56" s="177">
        <v>1573.72</v>
      </c>
      <c r="M56" s="217">
        <v>1584.58</v>
      </c>
      <c r="N56" s="241">
        <v>1980.09</v>
      </c>
      <c r="O56" s="184">
        <v>960</v>
      </c>
      <c r="P56" s="184">
        <v>1163</v>
      </c>
      <c r="Q56" s="184">
        <v>1252</v>
      </c>
      <c r="R56" s="184">
        <v>1570</v>
      </c>
      <c r="S56" s="184">
        <v>1581</v>
      </c>
      <c r="T56" s="184">
        <v>1986</v>
      </c>
      <c r="U56" s="184">
        <v>2395</v>
      </c>
      <c r="V56" s="184">
        <v>3026</v>
      </c>
      <c r="W56" s="184">
        <v>3252</v>
      </c>
      <c r="X56" s="184">
        <v>4064</v>
      </c>
      <c r="Y56" s="184">
        <v>4297</v>
      </c>
      <c r="Z56" s="184">
        <v>5130</v>
      </c>
      <c r="AA56" s="184">
        <v>6191</v>
      </c>
      <c r="AB56" s="184">
        <v>8907</v>
      </c>
      <c r="AC56" s="184">
        <v>10765</v>
      </c>
      <c r="AD56" s="184">
        <v>19469</v>
      </c>
      <c r="AE56" s="184">
        <v>25862</v>
      </c>
      <c r="AF56" s="184">
        <v>43521</v>
      </c>
      <c r="AG56" s="206">
        <v>47687</v>
      </c>
      <c r="AH56" s="206">
        <v>63144</v>
      </c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">
      <c r="A57" s="176">
        <v>48</v>
      </c>
      <c r="B57" s="217">
        <v>269.77999999999997</v>
      </c>
      <c r="C57" s="177">
        <v>291.54000000000002</v>
      </c>
      <c r="D57" s="177">
        <v>370.82</v>
      </c>
      <c r="E57" s="177">
        <v>573.38</v>
      </c>
      <c r="F57" s="177">
        <v>618.29</v>
      </c>
      <c r="G57" s="177">
        <v>776.14</v>
      </c>
      <c r="H57" s="177">
        <v>942.73</v>
      </c>
      <c r="I57" s="177">
        <v>977.81</v>
      </c>
      <c r="J57" s="177">
        <v>1183.1600000000001</v>
      </c>
      <c r="K57" s="177">
        <v>1272.2</v>
      </c>
      <c r="L57" s="177">
        <v>1592.71</v>
      </c>
      <c r="M57" s="217">
        <v>1603.71</v>
      </c>
      <c r="N57" s="241">
        <v>2002.99</v>
      </c>
      <c r="O57" s="184">
        <v>970</v>
      </c>
      <c r="P57" s="184">
        <v>1175</v>
      </c>
      <c r="Q57" s="184">
        <v>1265</v>
      </c>
      <c r="R57" s="184">
        <v>1588</v>
      </c>
      <c r="S57" s="184">
        <v>1599</v>
      </c>
      <c r="T57" s="184">
        <v>2009</v>
      </c>
      <c r="U57" s="184">
        <v>2422</v>
      </c>
      <c r="V57" s="184">
        <v>3060</v>
      </c>
      <c r="W57" s="184">
        <v>3289</v>
      </c>
      <c r="X57" s="184">
        <v>4110</v>
      </c>
      <c r="Y57" s="184">
        <v>4345</v>
      </c>
      <c r="Z57" s="184">
        <v>5189</v>
      </c>
      <c r="AA57" s="184">
        <v>6262</v>
      </c>
      <c r="AB57" s="184">
        <v>9012</v>
      </c>
      <c r="AC57" s="184">
        <v>10892</v>
      </c>
      <c r="AD57" s="184">
        <v>19698</v>
      </c>
      <c r="AE57" s="184">
        <v>26166</v>
      </c>
      <c r="AF57" s="184">
        <v>44033</v>
      </c>
      <c r="AG57" s="206">
        <v>48248</v>
      </c>
      <c r="AH57" s="206">
        <v>63886</v>
      </c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">
      <c r="A58" s="176">
        <v>49</v>
      </c>
      <c r="B58" s="217">
        <v>273.17</v>
      </c>
      <c r="C58" s="177">
        <v>295.2</v>
      </c>
      <c r="D58" s="177">
        <v>375.5</v>
      </c>
      <c r="E58" s="177">
        <v>580.62</v>
      </c>
      <c r="F58" s="177">
        <v>626.08000000000004</v>
      </c>
      <c r="G58" s="177">
        <v>785.96</v>
      </c>
      <c r="H58" s="177">
        <v>954.62</v>
      </c>
      <c r="I58" s="177">
        <v>990.13</v>
      </c>
      <c r="J58" s="177">
        <v>1198.27</v>
      </c>
      <c r="K58" s="177">
        <v>1288.4100000000001</v>
      </c>
      <c r="L58" s="177">
        <v>1613.09</v>
      </c>
      <c r="M58" s="217">
        <v>1624.22</v>
      </c>
      <c r="N58" s="241">
        <v>2027.57</v>
      </c>
      <c r="O58" s="184">
        <v>981</v>
      </c>
      <c r="P58" s="184">
        <v>1188</v>
      </c>
      <c r="Q58" s="184">
        <v>1279</v>
      </c>
      <c r="R58" s="184">
        <v>1606</v>
      </c>
      <c r="S58" s="184">
        <v>1617</v>
      </c>
      <c r="T58" s="184">
        <v>2032</v>
      </c>
      <c r="U58" s="184">
        <v>2450</v>
      </c>
      <c r="V58" s="184">
        <v>3096</v>
      </c>
      <c r="W58" s="184">
        <v>3328</v>
      </c>
      <c r="X58" s="184">
        <v>4158</v>
      </c>
      <c r="Y58" s="184">
        <v>4396</v>
      </c>
      <c r="Z58" s="184">
        <v>5250</v>
      </c>
      <c r="AA58" s="184">
        <v>6338</v>
      </c>
      <c r="AB58" s="184">
        <v>9123</v>
      </c>
      <c r="AC58" s="184">
        <v>11026</v>
      </c>
      <c r="AD58" s="184">
        <v>19942</v>
      </c>
      <c r="AE58" s="184">
        <v>26489</v>
      </c>
      <c r="AF58" s="184">
        <v>44577</v>
      </c>
      <c r="AG58" s="206">
        <v>48843</v>
      </c>
      <c r="AH58" s="206">
        <v>64675</v>
      </c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">
      <c r="A59" s="178">
        <v>50</v>
      </c>
      <c r="B59" s="219">
        <v>276.64999999999998</v>
      </c>
      <c r="C59" s="179">
        <v>298.95</v>
      </c>
      <c r="D59" s="179">
        <v>380.29</v>
      </c>
      <c r="E59" s="179">
        <v>588.04</v>
      </c>
      <c r="F59" s="179">
        <v>634.07000000000005</v>
      </c>
      <c r="G59" s="179">
        <v>795.94</v>
      </c>
      <c r="H59" s="179">
        <v>966.81</v>
      </c>
      <c r="I59" s="179">
        <v>1002.76</v>
      </c>
      <c r="J59" s="179">
        <v>1213.6300000000001</v>
      </c>
      <c r="K59" s="179">
        <v>1305.05</v>
      </c>
      <c r="L59" s="179">
        <v>1634.17</v>
      </c>
      <c r="M59" s="219">
        <v>1645.26</v>
      </c>
      <c r="N59" s="242">
        <v>2053.69</v>
      </c>
      <c r="O59" s="185">
        <v>991</v>
      </c>
      <c r="P59" s="185">
        <v>1201</v>
      </c>
      <c r="Q59" s="185">
        <v>1294</v>
      </c>
      <c r="R59" s="185">
        <v>1624</v>
      </c>
      <c r="S59" s="185">
        <v>1636</v>
      </c>
      <c r="T59" s="185">
        <v>2056</v>
      </c>
      <c r="U59" s="185">
        <v>2479</v>
      </c>
      <c r="V59" s="185">
        <v>3133</v>
      </c>
      <c r="W59" s="185">
        <v>3367</v>
      </c>
      <c r="X59" s="185">
        <v>4208</v>
      </c>
      <c r="Y59" s="185">
        <v>4449</v>
      </c>
      <c r="Z59" s="185">
        <v>5314</v>
      </c>
      <c r="AA59" s="185">
        <v>6416</v>
      </c>
      <c r="AB59" s="185">
        <v>9237</v>
      </c>
      <c r="AC59" s="185">
        <v>11164</v>
      </c>
      <c r="AD59" s="185">
        <v>20191</v>
      </c>
      <c r="AE59" s="185">
        <v>26820</v>
      </c>
      <c r="AF59" s="185">
        <v>45134</v>
      </c>
      <c r="AG59" s="208">
        <v>49454</v>
      </c>
      <c r="AH59" s="208">
        <v>65484</v>
      </c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">
      <c r="A60" s="176">
        <v>51</v>
      </c>
      <c r="B60" s="217">
        <v>280.19</v>
      </c>
      <c r="C60" s="177">
        <v>302.8</v>
      </c>
      <c r="D60" s="177">
        <v>385.17</v>
      </c>
      <c r="E60" s="177">
        <v>595.58000000000004</v>
      </c>
      <c r="F60" s="177">
        <v>642.27</v>
      </c>
      <c r="G60" s="177">
        <v>806.28</v>
      </c>
      <c r="H60" s="177">
        <v>979.31</v>
      </c>
      <c r="I60" s="177">
        <v>1015.84</v>
      </c>
      <c r="J60" s="177">
        <v>1229.53</v>
      </c>
      <c r="K60" s="177">
        <v>1322.12</v>
      </c>
      <c r="L60" s="177">
        <v>1655.63</v>
      </c>
      <c r="M60" s="217">
        <v>1667.05</v>
      </c>
      <c r="N60" s="241">
        <v>2080.98</v>
      </c>
      <c r="O60" s="184">
        <v>1002</v>
      </c>
      <c r="P60" s="184">
        <v>1215</v>
      </c>
      <c r="Q60" s="184">
        <v>1308</v>
      </c>
      <c r="R60" s="184">
        <v>1643</v>
      </c>
      <c r="S60" s="184">
        <v>1655</v>
      </c>
      <c r="T60" s="184">
        <v>2081</v>
      </c>
      <c r="U60" s="184">
        <v>2509</v>
      </c>
      <c r="V60" s="184">
        <v>3171</v>
      </c>
      <c r="W60" s="184">
        <v>3408</v>
      </c>
      <c r="X60" s="184">
        <v>4259</v>
      </c>
      <c r="Y60" s="184">
        <v>4503</v>
      </c>
      <c r="Z60" s="184">
        <v>5379</v>
      </c>
      <c r="AA60" s="184">
        <v>6495</v>
      </c>
      <c r="AB60" s="184">
        <v>9354</v>
      </c>
      <c r="AC60" s="184">
        <v>11306</v>
      </c>
      <c r="AD60" s="184">
        <v>20447</v>
      </c>
      <c r="AE60" s="184">
        <v>27160</v>
      </c>
      <c r="AF60" s="184">
        <v>45706</v>
      </c>
      <c r="AG60" s="206">
        <v>50081</v>
      </c>
      <c r="AH60" s="206">
        <v>66314</v>
      </c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">
      <c r="A61" s="176">
        <v>52</v>
      </c>
      <c r="B61" s="217">
        <v>283.85000000000002</v>
      </c>
      <c r="C61" s="177">
        <v>306.75</v>
      </c>
      <c r="D61" s="177">
        <v>390.22</v>
      </c>
      <c r="E61" s="177">
        <v>603.39</v>
      </c>
      <c r="F61" s="177">
        <v>650.67999999999995</v>
      </c>
      <c r="G61" s="177">
        <v>816.89</v>
      </c>
      <c r="H61" s="177">
        <v>992.14</v>
      </c>
      <c r="I61" s="177">
        <v>1029.1400000000001</v>
      </c>
      <c r="J61" s="177">
        <v>1245.7</v>
      </c>
      <c r="K61" s="177">
        <v>1339.64</v>
      </c>
      <c r="L61" s="177">
        <v>1677.85</v>
      </c>
      <c r="M61" s="217">
        <v>1689.23</v>
      </c>
      <c r="N61" s="241">
        <v>2109</v>
      </c>
      <c r="O61" s="184">
        <v>1013</v>
      </c>
      <c r="P61" s="184">
        <v>1229</v>
      </c>
      <c r="Q61" s="184">
        <v>1323</v>
      </c>
      <c r="R61" s="184">
        <v>1663</v>
      </c>
      <c r="S61" s="184">
        <v>1674</v>
      </c>
      <c r="T61" s="184">
        <v>2106</v>
      </c>
      <c r="U61" s="184">
        <v>2539</v>
      </c>
      <c r="V61" s="184">
        <v>3210</v>
      </c>
      <c r="W61" s="184">
        <v>3450</v>
      </c>
      <c r="X61" s="184">
        <v>4311</v>
      </c>
      <c r="Y61" s="184">
        <v>4558</v>
      </c>
      <c r="Z61" s="184">
        <v>5446</v>
      </c>
      <c r="AA61" s="184">
        <v>6576</v>
      </c>
      <c r="AB61" s="184">
        <v>9474</v>
      </c>
      <c r="AC61" s="184">
        <v>11451</v>
      </c>
      <c r="AD61" s="184">
        <v>20709</v>
      </c>
      <c r="AE61" s="184">
        <v>27508</v>
      </c>
      <c r="AF61" s="184">
        <v>46292</v>
      </c>
      <c r="AG61" s="206">
        <v>50723</v>
      </c>
      <c r="AH61" s="206">
        <v>67164</v>
      </c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">
      <c r="A62" s="176">
        <v>53</v>
      </c>
      <c r="B62" s="217">
        <v>287.60000000000002</v>
      </c>
      <c r="C62" s="177">
        <v>310.81</v>
      </c>
      <c r="D62" s="177">
        <v>395.35</v>
      </c>
      <c r="E62" s="177">
        <v>611.41</v>
      </c>
      <c r="F62" s="177">
        <v>659.32</v>
      </c>
      <c r="G62" s="177">
        <v>827.68</v>
      </c>
      <c r="H62" s="177">
        <v>1005.31</v>
      </c>
      <c r="I62" s="177">
        <v>1042.79</v>
      </c>
      <c r="J62" s="177">
        <v>1262.46</v>
      </c>
      <c r="K62" s="177">
        <v>1357.64</v>
      </c>
      <c r="L62" s="177">
        <v>1700.48</v>
      </c>
      <c r="M62" s="217">
        <v>1712.21</v>
      </c>
      <c r="N62" s="241">
        <v>2137.79</v>
      </c>
      <c r="O62" s="184">
        <v>1025</v>
      </c>
      <c r="P62" s="184">
        <v>1243</v>
      </c>
      <c r="Q62" s="184">
        <v>1339</v>
      </c>
      <c r="R62" s="184">
        <v>1682</v>
      </c>
      <c r="S62" s="184">
        <v>1694</v>
      </c>
      <c r="T62" s="184">
        <v>2132</v>
      </c>
      <c r="U62" s="184">
        <v>2571</v>
      </c>
      <c r="V62" s="184">
        <v>3250</v>
      </c>
      <c r="W62" s="184">
        <v>3493</v>
      </c>
      <c r="X62" s="184">
        <v>4364</v>
      </c>
      <c r="Y62" s="184">
        <v>4614</v>
      </c>
      <c r="Z62" s="184">
        <v>5514</v>
      </c>
      <c r="AA62" s="184">
        <v>6659</v>
      </c>
      <c r="AB62" s="184">
        <v>9597</v>
      </c>
      <c r="AC62" s="184">
        <v>11599</v>
      </c>
      <c r="AD62" s="184">
        <v>20978</v>
      </c>
      <c r="AE62" s="184">
        <v>27866</v>
      </c>
      <c r="AF62" s="184">
        <v>46893</v>
      </c>
      <c r="AG62" s="206">
        <v>51382</v>
      </c>
      <c r="AH62" s="206">
        <v>68037</v>
      </c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">
      <c r="A63" s="176">
        <v>54</v>
      </c>
      <c r="B63" s="217">
        <v>291.45999999999998</v>
      </c>
      <c r="C63" s="177">
        <v>314.97000000000003</v>
      </c>
      <c r="D63" s="177">
        <v>400.67</v>
      </c>
      <c r="E63" s="177">
        <v>619.65</v>
      </c>
      <c r="F63" s="177">
        <v>668.19</v>
      </c>
      <c r="G63" s="177">
        <v>838.86</v>
      </c>
      <c r="H63" s="177">
        <v>1018.84</v>
      </c>
      <c r="I63" s="177">
        <v>1056.81</v>
      </c>
      <c r="J63" s="177">
        <v>1279.52</v>
      </c>
      <c r="K63" s="177">
        <v>1376.12</v>
      </c>
      <c r="L63" s="177">
        <v>1723.93</v>
      </c>
      <c r="M63" s="217">
        <v>1735.61</v>
      </c>
      <c r="N63" s="241">
        <v>2167.38</v>
      </c>
      <c r="O63" s="184">
        <v>1036</v>
      </c>
      <c r="P63" s="184">
        <v>1257</v>
      </c>
      <c r="Q63" s="184">
        <v>1354</v>
      </c>
      <c r="R63" s="184">
        <v>1703</v>
      </c>
      <c r="S63" s="184">
        <v>1715</v>
      </c>
      <c r="T63" s="184">
        <v>2159</v>
      </c>
      <c r="U63" s="184">
        <v>2603</v>
      </c>
      <c r="V63" s="184">
        <v>3290</v>
      </c>
      <c r="W63" s="184">
        <v>3536</v>
      </c>
      <c r="X63" s="184">
        <v>4419</v>
      </c>
      <c r="Y63" s="184">
        <v>4672</v>
      </c>
      <c r="Z63" s="184">
        <v>5584</v>
      </c>
      <c r="AA63" s="184">
        <v>6745</v>
      </c>
      <c r="AB63" s="184">
        <v>9724</v>
      </c>
      <c r="AC63" s="184">
        <v>11752</v>
      </c>
      <c r="AD63" s="184">
        <v>21254</v>
      </c>
      <c r="AE63" s="184">
        <v>28232</v>
      </c>
      <c r="AF63" s="184">
        <v>47511</v>
      </c>
      <c r="AG63" s="206">
        <v>52058</v>
      </c>
      <c r="AH63" s="206">
        <v>68933</v>
      </c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">
      <c r="A64" s="178">
        <v>55</v>
      </c>
      <c r="B64" s="219">
        <v>295.43</v>
      </c>
      <c r="C64" s="179">
        <v>319.25</v>
      </c>
      <c r="D64" s="179">
        <v>406.14</v>
      </c>
      <c r="E64" s="179">
        <v>628.03</v>
      </c>
      <c r="F64" s="179">
        <v>677.3</v>
      </c>
      <c r="G64" s="179">
        <v>850.24</v>
      </c>
      <c r="H64" s="179">
        <v>1032.73</v>
      </c>
      <c r="I64" s="179">
        <v>1071.21</v>
      </c>
      <c r="J64" s="179">
        <v>1297.21</v>
      </c>
      <c r="K64" s="179">
        <v>1395.12</v>
      </c>
      <c r="L64" s="179">
        <v>1747.82</v>
      </c>
      <c r="M64" s="219">
        <v>1759.87</v>
      </c>
      <c r="N64" s="242">
        <v>2197.79</v>
      </c>
      <c r="O64" s="185">
        <v>1048</v>
      </c>
      <c r="P64" s="185">
        <v>1272</v>
      </c>
      <c r="Q64" s="185">
        <v>1371</v>
      </c>
      <c r="R64" s="185">
        <v>1724</v>
      </c>
      <c r="S64" s="185">
        <v>1736</v>
      </c>
      <c r="T64" s="185">
        <v>2186</v>
      </c>
      <c r="U64" s="185">
        <v>2635</v>
      </c>
      <c r="V64" s="185">
        <v>3332</v>
      </c>
      <c r="W64" s="185">
        <v>3581</v>
      </c>
      <c r="X64" s="185">
        <v>4475</v>
      </c>
      <c r="Y64" s="185">
        <v>4731</v>
      </c>
      <c r="Z64" s="185">
        <v>5657</v>
      </c>
      <c r="AA64" s="185">
        <v>6832</v>
      </c>
      <c r="AB64" s="185">
        <v>9853</v>
      </c>
      <c r="AC64" s="185">
        <v>11909</v>
      </c>
      <c r="AD64" s="185">
        <v>21538</v>
      </c>
      <c r="AE64" s="185">
        <v>28609</v>
      </c>
      <c r="AF64" s="185">
        <v>48145</v>
      </c>
      <c r="AG64" s="208">
        <v>52753</v>
      </c>
      <c r="AH64" s="208">
        <v>69852</v>
      </c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">
      <c r="A65" s="176">
        <v>56</v>
      </c>
      <c r="B65" s="217">
        <v>299.45999999999998</v>
      </c>
      <c r="C65" s="177">
        <v>323.64</v>
      </c>
      <c r="D65" s="177">
        <v>411.7</v>
      </c>
      <c r="E65" s="177">
        <v>636.72</v>
      </c>
      <c r="F65" s="177">
        <v>686.66</v>
      </c>
      <c r="G65" s="177">
        <v>862.05</v>
      </c>
      <c r="H65" s="177">
        <v>1047.1400000000001</v>
      </c>
      <c r="I65" s="177">
        <v>1086.1400000000001</v>
      </c>
      <c r="J65" s="177">
        <v>1315.23</v>
      </c>
      <c r="K65" s="177">
        <v>1414.65</v>
      </c>
      <c r="L65" s="177">
        <v>1772.39</v>
      </c>
      <c r="M65" s="217">
        <v>1784.6</v>
      </c>
      <c r="N65" s="241">
        <v>2229.0700000000002</v>
      </c>
      <c r="O65" s="184">
        <v>1061</v>
      </c>
      <c r="P65" s="184">
        <v>1287</v>
      </c>
      <c r="Q65" s="184">
        <v>1387</v>
      </c>
      <c r="R65" s="184">
        <v>1745</v>
      </c>
      <c r="S65" s="184">
        <v>1757</v>
      </c>
      <c r="T65" s="184">
        <v>2214</v>
      </c>
      <c r="U65" s="184">
        <v>2669</v>
      </c>
      <c r="V65" s="184">
        <v>3375</v>
      </c>
      <c r="W65" s="184">
        <v>3627</v>
      </c>
      <c r="X65" s="184">
        <v>4533</v>
      </c>
      <c r="Y65" s="184">
        <v>4792</v>
      </c>
      <c r="Z65" s="184">
        <v>5730</v>
      </c>
      <c r="AA65" s="184">
        <v>6922</v>
      </c>
      <c r="AB65" s="184">
        <v>9986</v>
      </c>
      <c r="AC65" s="184">
        <v>12070</v>
      </c>
      <c r="AD65" s="184">
        <v>21829</v>
      </c>
      <c r="AE65" s="184">
        <v>28996</v>
      </c>
      <c r="AF65" s="184">
        <v>48795</v>
      </c>
      <c r="AG65" s="206">
        <v>53466</v>
      </c>
      <c r="AH65" s="206">
        <v>70796</v>
      </c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">
      <c r="A66" s="176">
        <v>57</v>
      </c>
      <c r="B66" s="217">
        <v>303.64</v>
      </c>
      <c r="C66" s="177">
        <v>328.16</v>
      </c>
      <c r="D66" s="177">
        <v>417.48</v>
      </c>
      <c r="E66" s="177">
        <v>645.66</v>
      </c>
      <c r="F66" s="177">
        <v>696.28</v>
      </c>
      <c r="G66" s="177">
        <v>874.07</v>
      </c>
      <c r="H66" s="177">
        <v>1061.82</v>
      </c>
      <c r="I66" s="177">
        <v>1101.3599999999999</v>
      </c>
      <c r="J66" s="177">
        <v>1333.93</v>
      </c>
      <c r="K66" s="177">
        <v>1434.73</v>
      </c>
      <c r="L66" s="177">
        <v>1797.88</v>
      </c>
      <c r="M66" s="217">
        <v>1810.27</v>
      </c>
      <c r="N66" s="241">
        <v>2261.2600000000002</v>
      </c>
      <c r="O66" s="184">
        <v>1073</v>
      </c>
      <c r="P66" s="184">
        <v>1303</v>
      </c>
      <c r="Q66" s="184">
        <v>1404</v>
      </c>
      <c r="R66" s="184">
        <v>1767</v>
      </c>
      <c r="S66" s="184">
        <v>1779</v>
      </c>
      <c r="T66" s="184">
        <v>2243</v>
      </c>
      <c r="U66" s="184">
        <v>2704</v>
      </c>
      <c r="V66" s="184">
        <v>3419</v>
      </c>
      <c r="W66" s="184">
        <v>3675</v>
      </c>
      <c r="X66" s="184">
        <v>4592</v>
      </c>
      <c r="Y66" s="184">
        <v>4855</v>
      </c>
      <c r="Z66" s="184">
        <v>5806</v>
      </c>
      <c r="AA66" s="184">
        <v>7014</v>
      </c>
      <c r="AB66" s="184">
        <v>10123</v>
      </c>
      <c r="AC66" s="184">
        <v>12235</v>
      </c>
      <c r="AD66" s="184">
        <v>22128</v>
      </c>
      <c r="AE66" s="184">
        <v>29393</v>
      </c>
      <c r="AF66" s="184">
        <v>49464</v>
      </c>
      <c r="AG66" s="206">
        <v>54199</v>
      </c>
      <c r="AH66" s="206">
        <v>71767</v>
      </c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 s="176">
        <v>58</v>
      </c>
      <c r="B67" s="217">
        <v>307.95</v>
      </c>
      <c r="C67" s="177">
        <v>332.8</v>
      </c>
      <c r="D67" s="177">
        <v>423.36</v>
      </c>
      <c r="E67" s="177">
        <v>654.85</v>
      </c>
      <c r="F67" s="177">
        <v>706.18</v>
      </c>
      <c r="G67" s="177">
        <v>886.55</v>
      </c>
      <c r="H67" s="177">
        <v>1076.92</v>
      </c>
      <c r="I67" s="177">
        <v>1117.01</v>
      </c>
      <c r="J67" s="177">
        <v>1352.99</v>
      </c>
      <c r="K67" s="177">
        <v>1455.39</v>
      </c>
      <c r="L67" s="177">
        <v>1823.88</v>
      </c>
      <c r="M67" s="217">
        <v>1836.45</v>
      </c>
      <c r="N67" s="241">
        <v>2294.38</v>
      </c>
      <c r="O67" s="184">
        <v>1086</v>
      </c>
      <c r="P67" s="184">
        <v>1319</v>
      </c>
      <c r="Q67" s="184">
        <v>1421</v>
      </c>
      <c r="R67" s="184">
        <v>1790</v>
      </c>
      <c r="S67" s="184">
        <v>1802</v>
      </c>
      <c r="T67" s="184">
        <v>2272</v>
      </c>
      <c r="U67" s="184">
        <v>2739</v>
      </c>
      <c r="V67" s="184">
        <v>3464</v>
      </c>
      <c r="W67" s="184">
        <v>3723</v>
      </c>
      <c r="X67" s="184">
        <v>4652</v>
      </c>
      <c r="Y67" s="184">
        <v>4919</v>
      </c>
      <c r="Z67" s="184">
        <v>5883</v>
      </c>
      <c r="AA67" s="184">
        <v>7109</v>
      </c>
      <c r="AB67" s="184">
        <v>10264</v>
      </c>
      <c r="AC67" s="184">
        <v>12405</v>
      </c>
      <c r="AD67" s="184">
        <v>22436</v>
      </c>
      <c r="AE67" s="184">
        <v>29802</v>
      </c>
      <c r="AF67" s="184">
        <v>50152</v>
      </c>
      <c r="AG67" s="206">
        <v>54952</v>
      </c>
      <c r="AH67" s="206">
        <v>72764</v>
      </c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">
      <c r="A68" s="176">
        <v>59</v>
      </c>
      <c r="B68" s="217">
        <v>312.38</v>
      </c>
      <c r="C68" s="177">
        <v>337.58</v>
      </c>
      <c r="D68" s="177">
        <v>429.47</v>
      </c>
      <c r="E68" s="177">
        <v>664.22</v>
      </c>
      <c r="F68" s="177">
        <v>716.36</v>
      </c>
      <c r="G68" s="177">
        <v>899.39</v>
      </c>
      <c r="H68" s="177">
        <v>1092.46</v>
      </c>
      <c r="I68" s="177">
        <v>1133.1099999999999</v>
      </c>
      <c r="J68" s="177">
        <v>1372.6</v>
      </c>
      <c r="K68" s="177">
        <v>1476.65</v>
      </c>
      <c r="L68" s="177">
        <v>1850.89</v>
      </c>
      <c r="M68" s="217">
        <v>1863.64</v>
      </c>
      <c r="N68" s="241">
        <v>2328.4899999999998</v>
      </c>
      <c r="O68" s="184">
        <v>1099</v>
      </c>
      <c r="P68" s="184">
        <v>1335</v>
      </c>
      <c r="Q68" s="184">
        <v>1439</v>
      </c>
      <c r="R68" s="184">
        <v>1812</v>
      </c>
      <c r="S68" s="184">
        <v>1825</v>
      </c>
      <c r="T68" s="184">
        <v>2302</v>
      </c>
      <c r="U68" s="184">
        <v>2775</v>
      </c>
      <c r="V68" s="184">
        <v>3510</v>
      </c>
      <c r="W68" s="184">
        <v>3773</v>
      </c>
      <c r="X68" s="184">
        <v>4715</v>
      </c>
      <c r="Y68" s="184">
        <v>4985</v>
      </c>
      <c r="Z68" s="184">
        <v>5964</v>
      </c>
      <c r="AA68" s="184">
        <v>7206</v>
      </c>
      <c r="AB68" s="184">
        <v>10409</v>
      </c>
      <c r="AC68" s="184">
        <v>12580</v>
      </c>
      <c r="AD68" s="184">
        <v>22752</v>
      </c>
      <c r="AE68" s="184">
        <v>30222</v>
      </c>
      <c r="AF68" s="184">
        <v>50858</v>
      </c>
      <c r="AG68" s="206">
        <v>55726</v>
      </c>
      <c r="AH68" s="206">
        <v>73789</v>
      </c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">
      <c r="A69" s="178">
        <v>60</v>
      </c>
      <c r="B69" s="219">
        <v>316.93</v>
      </c>
      <c r="C69" s="179">
        <v>342.5</v>
      </c>
      <c r="D69" s="179">
        <v>435.75</v>
      </c>
      <c r="E69" s="179">
        <v>673.95</v>
      </c>
      <c r="F69" s="179">
        <v>726.85</v>
      </c>
      <c r="G69" s="179">
        <v>912.49</v>
      </c>
      <c r="H69" s="179">
        <v>1108.45</v>
      </c>
      <c r="I69" s="179">
        <v>1149.69</v>
      </c>
      <c r="J69" s="179">
        <v>1392.98</v>
      </c>
      <c r="K69" s="179">
        <v>1498.54</v>
      </c>
      <c r="L69" s="179">
        <v>1878.46</v>
      </c>
      <c r="M69" s="219">
        <v>1891.39</v>
      </c>
      <c r="N69" s="242">
        <v>2363.64</v>
      </c>
      <c r="O69" s="185">
        <v>1112</v>
      </c>
      <c r="P69" s="185">
        <v>1352</v>
      </c>
      <c r="Q69" s="185">
        <v>1457</v>
      </c>
      <c r="R69" s="185">
        <v>1836</v>
      </c>
      <c r="S69" s="185">
        <v>1849</v>
      </c>
      <c r="T69" s="185">
        <v>2333</v>
      </c>
      <c r="U69" s="185">
        <v>2813</v>
      </c>
      <c r="V69" s="185">
        <v>3558</v>
      </c>
      <c r="W69" s="185">
        <v>3824</v>
      </c>
      <c r="X69" s="185">
        <v>4779</v>
      </c>
      <c r="Y69" s="185">
        <v>5052</v>
      </c>
      <c r="Z69" s="185">
        <v>6046</v>
      </c>
      <c r="AA69" s="185">
        <v>7306</v>
      </c>
      <c r="AB69" s="185">
        <v>10557</v>
      </c>
      <c r="AC69" s="185">
        <v>12760</v>
      </c>
      <c r="AD69" s="185">
        <v>23077</v>
      </c>
      <c r="AE69" s="185">
        <v>30654</v>
      </c>
      <c r="AF69" s="185">
        <v>51585</v>
      </c>
      <c r="AG69" s="208">
        <v>56523</v>
      </c>
      <c r="AH69" s="208">
        <v>74844</v>
      </c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">
      <c r="A70" s="176">
        <v>61</v>
      </c>
      <c r="B70" s="217">
        <v>321.58</v>
      </c>
      <c r="C70" s="177">
        <v>347.56</v>
      </c>
      <c r="D70" s="177">
        <v>442.17</v>
      </c>
      <c r="E70" s="177">
        <v>683.97</v>
      </c>
      <c r="F70" s="177">
        <v>737.64</v>
      </c>
      <c r="G70" s="177">
        <v>926.1</v>
      </c>
      <c r="H70" s="177">
        <v>1124.92</v>
      </c>
      <c r="I70" s="177">
        <v>1166.9100000000001</v>
      </c>
      <c r="J70" s="177">
        <v>1413.77</v>
      </c>
      <c r="K70" s="177">
        <v>1520.89</v>
      </c>
      <c r="L70" s="177">
        <v>1907.12</v>
      </c>
      <c r="M70" s="217">
        <v>1920.25</v>
      </c>
      <c r="N70" s="241">
        <v>2399.85</v>
      </c>
      <c r="O70" s="184">
        <v>1126</v>
      </c>
      <c r="P70" s="184">
        <v>1369</v>
      </c>
      <c r="Q70" s="184">
        <v>1476</v>
      </c>
      <c r="R70" s="184">
        <v>1860</v>
      </c>
      <c r="S70" s="184">
        <v>1874</v>
      </c>
      <c r="T70" s="184">
        <v>2365</v>
      </c>
      <c r="U70" s="184">
        <v>2851</v>
      </c>
      <c r="V70" s="184">
        <v>3607</v>
      </c>
      <c r="W70" s="184">
        <v>3877</v>
      </c>
      <c r="X70" s="184">
        <v>4844</v>
      </c>
      <c r="Y70" s="184">
        <v>5122</v>
      </c>
      <c r="Z70" s="184">
        <v>6130</v>
      </c>
      <c r="AA70" s="184">
        <v>7408</v>
      </c>
      <c r="AB70" s="184">
        <v>10711</v>
      </c>
      <c r="AC70" s="184">
        <v>12945</v>
      </c>
      <c r="AD70" s="184">
        <v>23412</v>
      </c>
      <c r="AE70" s="184">
        <v>31098</v>
      </c>
      <c r="AF70" s="184">
        <v>52333</v>
      </c>
      <c r="AG70" s="206">
        <v>57342</v>
      </c>
      <c r="AH70" s="206">
        <v>75929</v>
      </c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">
      <c r="A71" s="176">
        <v>62</v>
      </c>
      <c r="B71" s="217">
        <v>326.41000000000003</v>
      </c>
      <c r="C71" s="177">
        <v>352.78</v>
      </c>
      <c r="D71" s="177">
        <v>448.83</v>
      </c>
      <c r="E71" s="177">
        <v>694.3</v>
      </c>
      <c r="F71" s="177">
        <v>748.76</v>
      </c>
      <c r="G71" s="177">
        <v>939.99</v>
      </c>
      <c r="H71" s="177">
        <v>1141.8800000000001</v>
      </c>
      <c r="I71" s="177">
        <v>1184.49</v>
      </c>
      <c r="J71" s="177">
        <v>1435.4</v>
      </c>
      <c r="K71" s="177">
        <v>1544.13</v>
      </c>
      <c r="L71" s="177">
        <v>1936.4</v>
      </c>
      <c r="M71" s="217">
        <v>1949.73</v>
      </c>
      <c r="N71" s="241">
        <v>2437.1999999999998</v>
      </c>
      <c r="O71" s="184">
        <v>1140</v>
      </c>
      <c r="P71" s="184">
        <v>1387</v>
      </c>
      <c r="Q71" s="184">
        <v>1495</v>
      </c>
      <c r="R71" s="184">
        <v>1885</v>
      </c>
      <c r="S71" s="184">
        <v>1899</v>
      </c>
      <c r="T71" s="184">
        <v>2398</v>
      </c>
      <c r="U71" s="184">
        <v>2891</v>
      </c>
      <c r="V71" s="184">
        <v>3657</v>
      </c>
      <c r="W71" s="184">
        <v>3931</v>
      </c>
      <c r="X71" s="184">
        <v>4912</v>
      </c>
      <c r="Y71" s="184">
        <v>5193</v>
      </c>
      <c r="Z71" s="184">
        <v>6217</v>
      </c>
      <c r="AA71" s="184">
        <v>7515</v>
      </c>
      <c r="AB71" s="184">
        <v>10868</v>
      </c>
      <c r="AC71" s="184">
        <v>13135</v>
      </c>
      <c r="AD71" s="184">
        <v>23756</v>
      </c>
      <c r="AE71" s="184">
        <v>31556</v>
      </c>
      <c r="AF71" s="184">
        <v>53103</v>
      </c>
      <c r="AG71" s="206">
        <v>58186</v>
      </c>
      <c r="AH71" s="206">
        <v>77047</v>
      </c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">
      <c r="A72" s="176">
        <v>63</v>
      </c>
      <c r="B72" s="217">
        <v>331.39</v>
      </c>
      <c r="C72" s="177">
        <v>358.15</v>
      </c>
      <c r="D72" s="177">
        <v>455.64</v>
      </c>
      <c r="E72" s="177">
        <v>704.84</v>
      </c>
      <c r="F72" s="177">
        <v>760.21</v>
      </c>
      <c r="G72" s="177">
        <v>954.44</v>
      </c>
      <c r="H72" s="177">
        <v>1159.3599999999999</v>
      </c>
      <c r="I72" s="177">
        <v>1202.6099999999999</v>
      </c>
      <c r="J72" s="177">
        <v>1457.5</v>
      </c>
      <c r="K72" s="177">
        <v>1568.08</v>
      </c>
      <c r="L72" s="177">
        <v>1966.87</v>
      </c>
      <c r="M72" s="217">
        <v>1980.4</v>
      </c>
      <c r="N72" s="241">
        <v>2475.73</v>
      </c>
      <c r="O72" s="184">
        <v>1155</v>
      </c>
      <c r="P72" s="184">
        <v>1405</v>
      </c>
      <c r="Q72" s="184">
        <v>1515</v>
      </c>
      <c r="R72" s="184">
        <v>1911</v>
      </c>
      <c r="S72" s="184">
        <v>1924</v>
      </c>
      <c r="T72" s="184">
        <v>2432</v>
      </c>
      <c r="U72" s="184">
        <v>2931</v>
      </c>
      <c r="V72" s="184">
        <v>3709</v>
      </c>
      <c r="W72" s="184">
        <v>3986</v>
      </c>
      <c r="X72" s="184">
        <v>4981</v>
      </c>
      <c r="Y72" s="184">
        <v>5267</v>
      </c>
      <c r="Z72" s="184">
        <v>6306</v>
      </c>
      <c r="AA72" s="184">
        <v>7624</v>
      </c>
      <c r="AB72" s="184">
        <v>11030</v>
      </c>
      <c r="AC72" s="184">
        <v>13332</v>
      </c>
      <c r="AD72" s="184">
        <v>24111</v>
      </c>
      <c r="AE72" s="184">
        <v>32027</v>
      </c>
      <c r="AF72" s="184">
        <v>53896</v>
      </c>
      <c r="AG72" s="206">
        <v>59055</v>
      </c>
      <c r="AH72" s="206">
        <v>78197</v>
      </c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">
      <c r="A73" s="176">
        <v>64</v>
      </c>
      <c r="B73" s="217">
        <v>336.52</v>
      </c>
      <c r="C73" s="177">
        <v>363.69</v>
      </c>
      <c r="D73" s="177">
        <v>462.72</v>
      </c>
      <c r="E73" s="177">
        <v>715.8</v>
      </c>
      <c r="F73" s="177">
        <v>772.03</v>
      </c>
      <c r="G73" s="177">
        <v>969.21</v>
      </c>
      <c r="H73" s="177">
        <v>1177.3900000000001</v>
      </c>
      <c r="I73" s="177">
        <v>1221.3</v>
      </c>
      <c r="J73" s="177">
        <v>1480.49</v>
      </c>
      <c r="K73" s="177">
        <v>1592.8</v>
      </c>
      <c r="L73" s="177">
        <v>1998.04</v>
      </c>
      <c r="M73" s="217">
        <v>2011.78</v>
      </c>
      <c r="N73" s="241">
        <v>2515.4899999999998</v>
      </c>
      <c r="O73" s="184">
        <v>1169</v>
      </c>
      <c r="P73" s="184">
        <v>1423</v>
      </c>
      <c r="Q73" s="184">
        <v>1535</v>
      </c>
      <c r="R73" s="184">
        <v>1937</v>
      </c>
      <c r="S73" s="184">
        <v>1951</v>
      </c>
      <c r="T73" s="184">
        <v>2466</v>
      </c>
      <c r="U73" s="184">
        <v>2973</v>
      </c>
      <c r="V73" s="184">
        <v>3762</v>
      </c>
      <c r="W73" s="184">
        <v>4043</v>
      </c>
      <c r="X73" s="184">
        <v>5053</v>
      </c>
      <c r="Y73" s="184">
        <v>5342</v>
      </c>
      <c r="Z73" s="184">
        <v>6398</v>
      </c>
      <c r="AA73" s="184">
        <v>7735</v>
      </c>
      <c r="AB73" s="184">
        <v>11198</v>
      </c>
      <c r="AC73" s="184">
        <v>13534</v>
      </c>
      <c r="AD73" s="184">
        <v>24476</v>
      </c>
      <c r="AE73" s="184">
        <v>32512</v>
      </c>
      <c r="AF73" s="184">
        <v>54713</v>
      </c>
      <c r="AG73" s="206">
        <v>59950</v>
      </c>
      <c r="AH73" s="206">
        <v>79383</v>
      </c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">
      <c r="A74" s="178">
        <v>65</v>
      </c>
      <c r="B74" s="219">
        <v>341.82</v>
      </c>
      <c r="C74" s="179">
        <v>369.4</v>
      </c>
      <c r="D74" s="179">
        <v>470.03</v>
      </c>
      <c r="E74" s="179">
        <v>727.12</v>
      </c>
      <c r="F74" s="179">
        <v>784.1</v>
      </c>
      <c r="G74" s="179">
        <v>984.58</v>
      </c>
      <c r="H74" s="179">
        <v>1195.98</v>
      </c>
      <c r="I74" s="179">
        <v>1240.57</v>
      </c>
      <c r="J74" s="179">
        <v>1504.01</v>
      </c>
      <c r="K74" s="179">
        <v>1618.3</v>
      </c>
      <c r="L74" s="179">
        <v>2030.2</v>
      </c>
      <c r="M74" s="219">
        <v>2044.45</v>
      </c>
      <c r="N74" s="242">
        <v>2556.5500000000002</v>
      </c>
      <c r="O74" s="185">
        <v>1184</v>
      </c>
      <c r="P74" s="185">
        <v>1442</v>
      </c>
      <c r="Q74" s="185">
        <v>1555</v>
      </c>
      <c r="R74" s="185">
        <v>1964</v>
      </c>
      <c r="S74" s="185">
        <v>1978</v>
      </c>
      <c r="T74" s="185">
        <v>2502</v>
      </c>
      <c r="U74" s="185">
        <v>3016</v>
      </c>
      <c r="V74" s="185">
        <v>3817</v>
      </c>
      <c r="W74" s="185">
        <v>4102</v>
      </c>
      <c r="X74" s="185">
        <v>5126</v>
      </c>
      <c r="Y74" s="185">
        <v>5420</v>
      </c>
      <c r="Z74" s="185">
        <v>6493</v>
      </c>
      <c r="AA74" s="185">
        <v>7851</v>
      </c>
      <c r="AB74" s="185">
        <v>11370</v>
      </c>
      <c r="AC74" s="185">
        <v>13742</v>
      </c>
      <c r="AD74" s="185">
        <v>24853</v>
      </c>
      <c r="AE74" s="185">
        <v>33013</v>
      </c>
      <c r="AF74" s="185">
        <v>55556</v>
      </c>
      <c r="AG74" s="208">
        <v>60873</v>
      </c>
      <c r="AH74" s="208">
        <v>80605</v>
      </c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">
      <c r="A75" s="176">
        <v>66</v>
      </c>
      <c r="B75" s="217">
        <v>347.23</v>
      </c>
      <c r="C75" s="177">
        <v>375.3</v>
      </c>
      <c r="D75" s="177">
        <v>477.5</v>
      </c>
      <c r="E75" s="177">
        <v>738.79</v>
      </c>
      <c r="F75" s="177">
        <v>796.68</v>
      </c>
      <c r="G75" s="177">
        <v>1000.44</v>
      </c>
      <c r="H75" s="177">
        <v>1215.3499999999999</v>
      </c>
      <c r="I75" s="177">
        <v>1260.6500000000001</v>
      </c>
      <c r="J75" s="177">
        <v>1528.5</v>
      </c>
      <c r="K75" s="177">
        <v>1644.63</v>
      </c>
      <c r="L75" s="177">
        <v>2063.7199999999998</v>
      </c>
      <c r="M75" s="217">
        <v>2077.9</v>
      </c>
      <c r="N75" s="241">
        <v>2598.98</v>
      </c>
      <c r="O75" s="184">
        <v>1200</v>
      </c>
      <c r="P75" s="184">
        <v>1462</v>
      </c>
      <c r="Q75" s="184">
        <v>1577</v>
      </c>
      <c r="R75" s="184">
        <v>1992</v>
      </c>
      <c r="S75" s="184">
        <v>2006</v>
      </c>
      <c r="T75" s="184">
        <v>2538</v>
      </c>
      <c r="U75" s="184">
        <v>3060</v>
      </c>
      <c r="V75" s="184">
        <v>3873</v>
      </c>
      <c r="W75" s="184">
        <v>4163</v>
      </c>
      <c r="X75" s="184">
        <v>5202</v>
      </c>
      <c r="Y75" s="184">
        <v>5500</v>
      </c>
      <c r="Z75" s="184">
        <v>6590</v>
      </c>
      <c r="AA75" s="184">
        <v>7970</v>
      </c>
      <c r="AB75" s="184">
        <v>11548</v>
      </c>
      <c r="AC75" s="184">
        <v>13957</v>
      </c>
      <c r="AD75" s="184">
        <v>25242</v>
      </c>
      <c r="AE75" s="184">
        <v>33529</v>
      </c>
      <c r="AF75" s="184">
        <v>56424</v>
      </c>
      <c r="AG75" s="206">
        <v>61825</v>
      </c>
      <c r="AH75" s="206">
        <v>81865</v>
      </c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">
      <c r="A76" s="176">
        <v>67</v>
      </c>
      <c r="B76" s="217">
        <v>352.87</v>
      </c>
      <c r="C76" s="177">
        <v>381.39</v>
      </c>
      <c r="D76" s="177">
        <v>485.28</v>
      </c>
      <c r="E76" s="177">
        <v>750.85</v>
      </c>
      <c r="F76" s="177">
        <v>809.66</v>
      </c>
      <c r="G76" s="177">
        <v>1016.67</v>
      </c>
      <c r="H76" s="177">
        <v>1235.17</v>
      </c>
      <c r="I76" s="177">
        <v>1281.2</v>
      </c>
      <c r="J76" s="177">
        <v>1553.58</v>
      </c>
      <c r="K76" s="177">
        <v>1671.84</v>
      </c>
      <c r="L76" s="177">
        <v>2098.06</v>
      </c>
      <c r="M76" s="217">
        <v>2112.7800000000002</v>
      </c>
      <c r="N76" s="241">
        <v>2642.83</v>
      </c>
      <c r="O76" s="184">
        <v>1216</v>
      </c>
      <c r="P76" s="184">
        <v>1482</v>
      </c>
      <c r="Q76" s="184">
        <v>1599</v>
      </c>
      <c r="R76" s="184">
        <v>2021</v>
      </c>
      <c r="S76" s="184">
        <v>2035</v>
      </c>
      <c r="T76" s="184">
        <v>2576</v>
      </c>
      <c r="U76" s="184">
        <v>3105</v>
      </c>
      <c r="V76" s="184">
        <v>3931</v>
      </c>
      <c r="W76" s="184">
        <v>4225</v>
      </c>
      <c r="X76" s="184">
        <v>5280</v>
      </c>
      <c r="Y76" s="184">
        <v>5582</v>
      </c>
      <c r="Z76" s="184">
        <v>6690</v>
      </c>
      <c r="AA76" s="184">
        <v>8093</v>
      </c>
      <c r="AB76" s="184">
        <v>11731</v>
      </c>
      <c r="AC76" s="184">
        <v>14178</v>
      </c>
      <c r="AD76" s="184">
        <v>25643</v>
      </c>
      <c r="AE76" s="184">
        <v>34062</v>
      </c>
      <c r="AF76" s="184">
        <v>57320</v>
      </c>
      <c r="AG76" s="206">
        <v>62807</v>
      </c>
      <c r="AH76" s="206">
        <v>83165</v>
      </c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s="176">
        <v>68</v>
      </c>
      <c r="B77" s="217">
        <v>358.69</v>
      </c>
      <c r="C77" s="177">
        <v>387.67</v>
      </c>
      <c r="D77" s="177">
        <v>493.25</v>
      </c>
      <c r="E77" s="177">
        <v>763.2</v>
      </c>
      <c r="F77" s="177">
        <v>823.07</v>
      </c>
      <c r="G77" s="177">
        <v>1033.5999999999999</v>
      </c>
      <c r="H77" s="177">
        <v>1255.6500000000001</v>
      </c>
      <c r="I77" s="177">
        <v>1302.43</v>
      </c>
      <c r="J77" s="177">
        <v>1579.74</v>
      </c>
      <c r="K77" s="177">
        <v>1699.95</v>
      </c>
      <c r="L77" s="177">
        <v>2133.87</v>
      </c>
      <c r="M77" s="217">
        <v>2148.5300000000002</v>
      </c>
      <c r="N77" s="241">
        <v>2688.19</v>
      </c>
      <c r="O77" s="184">
        <v>1232</v>
      </c>
      <c r="P77" s="184">
        <v>1502</v>
      </c>
      <c r="Q77" s="184">
        <v>1621</v>
      </c>
      <c r="R77" s="184">
        <v>2050</v>
      </c>
      <c r="S77" s="184">
        <v>2065</v>
      </c>
      <c r="T77" s="184">
        <v>2615</v>
      </c>
      <c r="U77" s="184">
        <v>3152</v>
      </c>
      <c r="V77" s="184">
        <v>3991</v>
      </c>
      <c r="W77" s="184">
        <v>4289</v>
      </c>
      <c r="X77" s="184">
        <v>5360</v>
      </c>
      <c r="Y77" s="184">
        <v>5667</v>
      </c>
      <c r="Z77" s="184">
        <v>6794</v>
      </c>
      <c r="AA77" s="184">
        <v>8218</v>
      </c>
      <c r="AB77" s="184">
        <v>11920</v>
      </c>
      <c r="AC77" s="184">
        <v>14407</v>
      </c>
      <c r="AD77" s="184">
        <v>26056</v>
      </c>
      <c r="AE77" s="184">
        <v>34611</v>
      </c>
      <c r="AF77" s="184">
        <v>58245</v>
      </c>
      <c r="AG77" s="206">
        <v>63820</v>
      </c>
      <c r="AH77" s="206">
        <v>84507</v>
      </c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">
      <c r="A78" s="176">
        <v>69</v>
      </c>
      <c r="B78" s="217">
        <v>364.72</v>
      </c>
      <c r="C78" s="177">
        <v>394.17</v>
      </c>
      <c r="D78" s="177">
        <v>501.56</v>
      </c>
      <c r="E78" s="177">
        <v>776.07</v>
      </c>
      <c r="F78" s="177">
        <v>836.94</v>
      </c>
      <c r="G78" s="177">
        <v>1050.93</v>
      </c>
      <c r="H78" s="177">
        <v>1276.82</v>
      </c>
      <c r="I78" s="177">
        <v>1324.37</v>
      </c>
      <c r="J78" s="177">
        <v>1606.54</v>
      </c>
      <c r="K78" s="177">
        <v>1729.04</v>
      </c>
      <c r="L78" s="177">
        <v>2170.6</v>
      </c>
      <c r="M78" s="217">
        <v>2185.83</v>
      </c>
      <c r="N78" s="241">
        <v>2735.14</v>
      </c>
      <c r="O78" s="184">
        <v>1249</v>
      </c>
      <c r="P78" s="184">
        <v>1523</v>
      </c>
      <c r="Q78" s="184">
        <v>1644</v>
      </c>
      <c r="R78" s="184">
        <v>2081</v>
      </c>
      <c r="S78" s="184">
        <v>2096</v>
      </c>
      <c r="T78" s="184">
        <v>2655</v>
      </c>
      <c r="U78" s="184">
        <v>3201</v>
      </c>
      <c r="V78" s="184">
        <v>4053</v>
      </c>
      <c r="W78" s="184">
        <v>4356</v>
      </c>
      <c r="X78" s="184">
        <v>5443</v>
      </c>
      <c r="Y78" s="184">
        <v>5755</v>
      </c>
      <c r="Z78" s="184">
        <v>6901</v>
      </c>
      <c r="AA78" s="184">
        <v>8349</v>
      </c>
      <c r="AB78" s="184">
        <v>12116</v>
      </c>
      <c r="AC78" s="184">
        <v>14644</v>
      </c>
      <c r="AD78" s="184">
        <v>26484</v>
      </c>
      <c r="AE78" s="184">
        <v>35179</v>
      </c>
      <c r="AF78" s="184">
        <v>59201</v>
      </c>
      <c r="AG78" s="206">
        <v>64867</v>
      </c>
      <c r="AH78" s="206">
        <v>85893</v>
      </c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">
      <c r="A79" s="178">
        <v>70</v>
      </c>
      <c r="B79" s="219">
        <v>370.94</v>
      </c>
      <c r="C79" s="179">
        <v>400.89</v>
      </c>
      <c r="D79" s="179">
        <v>510.16</v>
      </c>
      <c r="E79" s="179">
        <v>789.39</v>
      </c>
      <c r="F79" s="179">
        <v>851.28</v>
      </c>
      <c r="G79" s="179">
        <v>1069.02</v>
      </c>
      <c r="H79" s="179">
        <v>1298.72</v>
      </c>
      <c r="I79" s="179">
        <v>1347.06</v>
      </c>
      <c r="J79" s="179">
        <v>1634.53</v>
      </c>
      <c r="K79" s="179">
        <v>1759.13</v>
      </c>
      <c r="L79" s="179">
        <v>2208.96</v>
      </c>
      <c r="M79" s="219">
        <v>2224.12</v>
      </c>
      <c r="N79" s="242">
        <v>2783.76</v>
      </c>
      <c r="O79" s="185">
        <v>1267</v>
      </c>
      <c r="P79" s="185">
        <v>1545</v>
      </c>
      <c r="Q79" s="185">
        <v>1668</v>
      </c>
      <c r="R79" s="185">
        <v>2112</v>
      </c>
      <c r="S79" s="185">
        <v>2127</v>
      </c>
      <c r="T79" s="185">
        <v>2696</v>
      </c>
      <c r="U79" s="185">
        <v>3250</v>
      </c>
      <c r="V79" s="185">
        <v>4116</v>
      </c>
      <c r="W79" s="185">
        <v>4424</v>
      </c>
      <c r="X79" s="185">
        <v>5528</v>
      </c>
      <c r="Y79" s="185">
        <v>5845</v>
      </c>
      <c r="Z79" s="185">
        <v>7011</v>
      </c>
      <c r="AA79" s="185">
        <v>8483</v>
      </c>
      <c r="AB79" s="185">
        <v>12318</v>
      </c>
      <c r="AC79" s="185">
        <v>14888</v>
      </c>
      <c r="AD79" s="185">
        <v>26925</v>
      </c>
      <c r="AE79" s="185">
        <v>35766</v>
      </c>
      <c r="AF79" s="185">
        <v>60188</v>
      </c>
      <c r="AG79" s="208">
        <v>65949</v>
      </c>
      <c r="AH79" s="208">
        <v>87326</v>
      </c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">
      <c r="A80" s="176">
        <v>71</v>
      </c>
      <c r="B80" s="217">
        <v>377.33</v>
      </c>
      <c r="C80" s="177">
        <v>407.85</v>
      </c>
      <c r="D80" s="177">
        <v>518.97</v>
      </c>
      <c r="E80" s="177">
        <v>803.17</v>
      </c>
      <c r="F80" s="177">
        <v>866.12</v>
      </c>
      <c r="G80" s="177">
        <v>1087.58</v>
      </c>
      <c r="H80" s="177">
        <v>1321.38</v>
      </c>
      <c r="I80" s="177">
        <v>1370.77</v>
      </c>
      <c r="J80" s="177">
        <v>1663.24</v>
      </c>
      <c r="K80" s="177">
        <v>1790.29</v>
      </c>
      <c r="L80" s="177">
        <v>2248.34</v>
      </c>
      <c r="M80" s="217">
        <v>2264.12</v>
      </c>
      <c r="N80" s="241">
        <v>2834.13</v>
      </c>
      <c r="O80" s="184">
        <v>1284</v>
      </c>
      <c r="P80" s="184">
        <v>1568</v>
      </c>
      <c r="Q80" s="184">
        <v>1693</v>
      </c>
      <c r="R80" s="184">
        <v>2144</v>
      </c>
      <c r="S80" s="184">
        <v>2159</v>
      </c>
      <c r="T80" s="184">
        <v>2739</v>
      </c>
      <c r="U80" s="184">
        <v>3302</v>
      </c>
      <c r="V80" s="184">
        <v>4182</v>
      </c>
      <c r="W80" s="184">
        <v>4495</v>
      </c>
      <c r="X80" s="184">
        <v>5616</v>
      </c>
      <c r="Y80" s="184">
        <v>5938</v>
      </c>
      <c r="Z80" s="184">
        <v>7124</v>
      </c>
      <c r="AA80" s="184">
        <v>8623</v>
      </c>
      <c r="AB80" s="184">
        <v>12527</v>
      </c>
      <c r="AC80" s="184">
        <v>15140</v>
      </c>
      <c r="AD80" s="184">
        <v>27382</v>
      </c>
      <c r="AE80" s="184">
        <v>36372</v>
      </c>
      <c r="AF80" s="184">
        <v>61209</v>
      </c>
      <c r="AG80" s="206">
        <v>67068</v>
      </c>
      <c r="AH80" s="206">
        <v>88807</v>
      </c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">
      <c r="A81" s="176">
        <v>72</v>
      </c>
      <c r="B81" s="217">
        <v>383.99</v>
      </c>
      <c r="C81" s="177">
        <v>415.04</v>
      </c>
      <c r="D81" s="177">
        <v>528.16999999999996</v>
      </c>
      <c r="E81" s="177">
        <v>817.31</v>
      </c>
      <c r="F81" s="177">
        <v>881.49</v>
      </c>
      <c r="G81" s="177">
        <v>1106.97</v>
      </c>
      <c r="H81" s="177">
        <v>1344.85</v>
      </c>
      <c r="I81" s="177">
        <v>1395.1</v>
      </c>
      <c r="J81" s="177">
        <v>1692.98</v>
      </c>
      <c r="K81" s="177">
        <v>1822.57</v>
      </c>
      <c r="L81" s="177">
        <v>2289.52</v>
      </c>
      <c r="M81" s="217">
        <v>2305.2199999999998</v>
      </c>
      <c r="N81" s="241">
        <v>2886.36</v>
      </c>
      <c r="O81" s="184">
        <v>1303</v>
      </c>
      <c r="P81" s="184">
        <v>1591</v>
      </c>
      <c r="Q81" s="184">
        <v>1718</v>
      </c>
      <c r="R81" s="184">
        <v>2177</v>
      </c>
      <c r="S81" s="184">
        <v>2193</v>
      </c>
      <c r="T81" s="184">
        <v>2783</v>
      </c>
      <c r="U81" s="184">
        <v>3355</v>
      </c>
      <c r="V81" s="184">
        <v>4250</v>
      </c>
      <c r="W81" s="184">
        <v>4567</v>
      </c>
      <c r="X81" s="184">
        <v>5707</v>
      </c>
      <c r="Y81" s="184">
        <v>6034</v>
      </c>
      <c r="Z81" s="184">
        <v>7243</v>
      </c>
      <c r="AA81" s="184">
        <v>8766</v>
      </c>
      <c r="AB81" s="184">
        <v>12743</v>
      </c>
      <c r="AC81" s="184">
        <v>15402</v>
      </c>
      <c r="AD81" s="184">
        <v>27854</v>
      </c>
      <c r="AE81" s="184">
        <v>37000</v>
      </c>
      <c r="AF81" s="184">
        <v>62265</v>
      </c>
      <c r="AG81" s="206">
        <v>68225</v>
      </c>
      <c r="AH81" s="206">
        <v>90339</v>
      </c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">
      <c r="A82" s="176">
        <v>73</v>
      </c>
      <c r="B82" s="217">
        <v>390.9</v>
      </c>
      <c r="C82" s="177">
        <v>422.5</v>
      </c>
      <c r="D82" s="177">
        <v>537.63</v>
      </c>
      <c r="E82" s="177">
        <v>832.09</v>
      </c>
      <c r="F82" s="177">
        <v>897.41</v>
      </c>
      <c r="G82" s="177">
        <v>1127.06</v>
      </c>
      <c r="H82" s="177">
        <v>1369.17</v>
      </c>
      <c r="I82" s="177">
        <v>1420.3</v>
      </c>
      <c r="J82" s="177">
        <v>1724.08</v>
      </c>
      <c r="K82" s="177">
        <v>1856.04</v>
      </c>
      <c r="L82" s="177">
        <v>2331.86</v>
      </c>
      <c r="M82" s="217">
        <v>2348.2199999999998</v>
      </c>
      <c r="N82" s="241">
        <v>2940.56</v>
      </c>
      <c r="O82" s="184">
        <v>1322</v>
      </c>
      <c r="P82" s="184">
        <v>1615</v>
      </c>
      <c r="Q82" s="184">
        <v>1744</v>
      </c>
      <c r="R82" s="184">
        <v>2211</v>
      </c>
      <c r="S82" s="184">
        <v>2227</v>
      </c>
      <c r="T82" s="184">
        <v>2828</v>
      </c>
      <c r="U82" s="184">
        <v>3409</v>
      </c>
      <c r="V82" s="184">
        <v>4320</v>
      </c>
      <c r="W82" s="184">
        <v>4643</v>
      </c>
      <c r="X82" s="184">
        <v>5801</v>
      </c>
      <c r="Y82" s="184">
        <v>6134</v>
      </c>
      <c r="Z82" s="184">
        <v>7364</v>
      </c>
      <c r="AA82" s="184">
        <v>8915</v>
      </c>
      <c r="AB82" s="184">
        <v>12967</v>
      </c>
      <c r="AC82" s="184">
        <v>15672</v>
      </c>
      <c r="AD82" s="184">
        <v>28343</v>
      </c>
      <c r="AE82" s="184">
        <v>37649</v>
      </c>
      <c r="AF82" s="184">
        <v>63358</v>
      </c>
      <c r="AG82" s="206">
        <v>69422</v>
      </c>
      <c r="AH82" s="206">
        <v>91925</v>
      </c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">
      <c r="A83" s="176">
        <v>74</v>
      </c>
      <c r="B83" s="217">
        <v>398.07</v>
      </c>
      <c r="C83" s="177">
        <v>430.23</v>
      </c>
      <c r="D83" s="177">
        <v>547.51</v>
      </c>
      <c r="E83" s="177">
        <v>847.42</v>
      </c>
      <c r="F83" s="177">
        <v>913.92</v>
      </c>
      <c r="G83" s="177">
        <v>1147.71</v>
      </c>
      <c r="H83" s="177">
        <v>1394.38</v>
      </c>
      <c r="I83" s="177">
        <v>1446.44</v>
      </c>
      <c r="J83" s="177">
        <v>1756.06</v>
      </c>
      <c r="K83" s="177">
        <v>1890.76</v>
      </c>
      <c r="L83" s="177">
        <v>2376.19</v>
      </c>
      <c r="M83" s="217">
        <v>2392.46</v>
      </c>
      <c r="N83" s="241">
        <v>2996.82</v>
      </c>
      <c r="O83" s="184">
        <v>1341</v>
      </c>
      <c r="P83" s="184">
        <v>1639</v>
      </c>
      <c r="Q83" s="184">
        <v>1771</v>
      </c>
      <c r="R83" s="184">
        <v>2246</v>
      </c>
      <c r="S83" s="184">
        <v>2263</v>
      </c>
      <c r="T83" s="184">
        <v>2875</v>
      </c>
      <c r="U83" s="184">
        <v>3466</v>
      </c>
      <c r="V83" s="184">
        <v>4392</v>
      </c>
      <c r="W83" s="184">
        <v>4720</v>
      </c>
      <c r="X83" s="184">
        <v>5898</v>
      </c>
      <c r="Y83" s="184">
        <v>6236</v>
      </c>
      <c r="Z83" s="184">
        <v>7489</v>
      </c>
      <c r="AA83" s="184">
        <v>9069</v>
      </c>
      <c r="AB83" s="184">
        <v>13199</v>
      </c>
      <c r="AC83" s="184">
        <v>15952</v>
      </c>
      <c r="AD83" s="184">
        <v>28850</v>
      </c>
      <c r="AE83" s="184">
        <v>38322</v>
      </c>
      <c r="AF83" s="184">
        <v>64490</v>
      </c>
      <c r="AG83" s="206">
        <v>70663</v>
      </c>
      <c r="AH83" s="206">
        <v>93567</v>
      </c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">
      <c r="A84" s="178">
        <v>75</v>
      </c>
      <c r="B84" s="219">
        <v>405.49</v>
      </c>
      <c r="C84" s="179">
        <v>438.25</v>
      </c>
      <c r="D84" s="179">
        <v>557.77</v>
      </c>
      <c r="E84" s="179">
        <v>863.33</v>
      </c>
      <c r="F84" s="179">
        <v>931.05</v>
      </c>
      <c r="G84" s="179">
        <v>1169.32</v>
      </c>
      <c r="H84" s="179">
        <v>1420.53</v>
      </c>
      <c r="I84" s="179">
        <v>1473.55</v>
      </c>
      <c r="J84" s="179">
        <v>1789.55</v>
      </c>
      <c r="K84" s="179">
        <v>1926.81</v>
      </c>
      <c r="L84" s="179">
        <v>2421.8200000000002</v>
      </c>
      <c r="M84" s="219">
        <v>2438.8200000000002</v>
      </c>
      <c r="N84" s="242">
        <v>3055.28</v>
      </c>
      <c r="O84" s="185">
        <v>1361</v>
      </c>
      <c r="P84" s="185">
        <v>1664</v>
      </c>
      <c r="Q84" s="185">
        <v>1798</v>
      </c>
      <c r="R84" s="185">
        <v>2283</v>
      </c>
      <c r="S84" s="185">
        <v>2300</v>
      </c>
      <c r="T84" s="185">
        <v>2924</v>
      </c>
      <c r="U84" s="185">
        <v>3524</v>
      </c>
      <c r="V84" s="185">
        <v>4467</v>
      </c>
      <c r="W84" s="185">
        <v>4801</v>
      </c>
      <c r="X84" s="185">
        <v>5999</v>
      </c>
      <c r="Y84" s="185">
        <v>6342</v>
      </c>
      <c r="Z84" s="185">
        <v>7619</v>
      </c>
      <c r="AA84" s="185">
        <v>9229</v>
      </c>
      <c r="AB84" s="185">
        <v>13448</v>
      </c>
      <c r="AC84" s="185">
        <v>16253</v>
      </c>
      <c r="AD84" s="185">
        <v>29394</v>
      </c>
      <c r="AE84" s="185">
        <v>39045</v>
      </c>
      <c r="AF84" s="185">
        <v>65707</v>
      </c>
      <c r="AG84" s="208">
        <v>71996</v>
      </c>
      <c r="AH84" s="208">
        <v>95333</v>
      </c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">
      <c r="A85" s="176">
        <v>76</v>
      </c>
      <c r="B85" s="217">
        <v>413.13</v>
      </c>
      <c r="C85" s="177">
        <v>446.57</v>
      </c>
      <c r="D85" s="177">
        <v>568.32000000000005</v>
      </c>
      <c r="E85" s="177">
        <v>879.68</v>
      </c>
      <c r="F85" s="177">
        <v>948.83</v>
      </c>
      <c r="G85" s="177">
        <v>1191.56</v>
      </c>
      <c r="H85" s="177">
        <v>1447.94</v>
      </c>
      <c r="I85" s="177">
        <v>1501.96</v>
      </c>
      <c r="J85" s="177">
        <v>1824.02</v>
      </c>
      <c r="K85" s="177">
        <v>1964.25</v>
      </c>
      <c r="L85" s="177">
        <v>2469.2399999999998</v>
      </c>
      <c r="M85" s="217">
        <v>2486.5700000000002</v>
      </c>
      <c r="N85" s="241">
        <v>3116.07</v>
      </c>
      <c r="O85" s="184">
        <v>1382</v>
      </c>
      <c r="P85" s="184">
        <v>1691</v>
      </c>
      <c r="Q85" s="184">
        <v>1827</v>
      </c>
      <c r="R85" s="184">
        <v>2321</v>
      </c>
      <c r="S85" s="184">
        <v>2337</v>
      </c>
      <c r="T85" s="184">
        <v>2974</v>
      </c>
      <c r="U85" s="184">
        <v>3585</v>
      </c>
      <c r="V85" s="184">
        <v>4544</v>
      </c>
      <c r="W85" s="184">
        <v>4884</v>
      </c>
      <c r="X85" s="184">
        <v>6106</v>
      </c>
      <c r="Y85" s="184">
        <v>6457</v>
      </c>
      <c r="Z85" s="184">
        <v>7761</v>
      </c>
      <c r="AA85" s="184">
        <v>9405</v>
      </c>
      <c r="AB85" s="184">
        <v>13725</v>
      </c>
      <c r="AC85" s="184">
        <v>16588</v>
      </c>
      <c r="AD85" s="184">
        <v>30000</v>
      </c>
      <c r="AE85" s="184">
        <v>39850</v>
      </c>
      <c r="AF85" s="184">
        <v>67061</v>
      </c>
      <c r="AG85" s="206">
        <v>73480</v>
      </c>
      <c r="AH85" s="206">
        <v>97297</v>
      </c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">
      <c r="A86" s="176">
        <v>77</v>
      </c>
      <c r="B86" s="217">
        <v>421.14</v>
      </c>
      <c r="C86" s="177">
        <v>455.22</v>
      </c>
      <c r="D86" s="177">
        <v>579.38</v>
      </c>
      <c r="E86" s="177">
        <v>896.83</v>
      </c>
      <c r="F86" s="177">
        <v>967.31</v>
      </c>
      <c r="G86" s="177">
        <v>1214.8699999999999</v>
      </c>
      <c r="H86" s="177">
        <v>1476.17</v>
      </c>
      <c r="I86" s="177">
        <v>1531.22</v>
      </c>
      <c r="J86" s="177">
        <v>1860.18</v>
      </c>
      <c r="K86" s="177">
        <v>2003.19</v>
      </c>
      <c r="L86" s="177">
        <v>2519</v>
      </c>
      <c r="M86" s="217">
        <v>2536.6799999999998</v>
      </c>
      <c r="N86" s="241">
        <v>3179.33</v>
      </c>
      <c r="O86" s="184">
        <v>1403</v>
      </c>
      <c r="P86" s="184">
        <v>1717</v>
      </c>
      <c r="Q86" s="184">
        <v>1856</v>
      </c>
      <c r="R86" s="184">
        <v>2359</v>
      </c>
      <c r="S86" s="184">
        <v>2377</v>
      </c>
      <c r="T86" s="184">
        <v>3026</v>
      </c>
      <c r="U86" s="184">
        <v>3648</v>
      </c>
      <c r="V86" s="184">
        <v>4626</v>
      </c>
      <c r="W86" s="184">
        <v>4973</v>
      </c>
      <c r="X86" s="184">
        <v>6224</v>
      </c>
      <c r="Y86" s="184">
        <v>6584</v>
      </c>
      <c r="Z86" s="184">
        <v>7919</v>
      </c>
      <c r="AA86" s="184">
        <v>9603</v>
      </c>
      <c r="AB86" s="184">
        <v>14033</v>
      </c>
      <c r="AC86" s="184">
        <v>16960</v>
      </c>
      <c r="AD86" s="184">
        <v>30674</v>
      </c>
      <c r="AE86" s="184">
        <v>40744</v>
      </c>
      <c r="AF86" s="184">
        <v>68566</v>
      </c>
      <c r="AG86" s="206">
        <v>75130</v>
      </c>
      <c r="AH86" s="206">
        <v>99482</v>
      </c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">
      <c r="A87" s="176">
        <v>78</v>
      </c>
      <c r="B87" s="217">
        <v>429.47</v>
      </c>
      <c r="C87" s="177">
        <v>464.21</v>
      </c>
      <c r="D87" s="177">
        <v>590.78</v>
      </c>
      <c r="E87" s="177">
        <v>914.67</v>
      </c>
      <c r="F87" s="177">
        <v>986.52</v>
      </c>
      <c r="G87" s="177">
        <v>1238.8900000000001</v>
      </c>
      <c r="H87" s="177">
        <v>1505.51</v>
      </c>
      <c r="I87" s="177">
        <v>1561.64</v>
      </c>
      <c r="J87" s="177">
        <v>1897.45</v>
      </c>
      <c r="K87" s="177">
        <v>2043.69</v>
      </c>
      <c r="L87" s="177">
        <v>2570.35</v>
      </c>
      <c r="M87" s="217">
        <v>2588.38</v>
      </c>
      <c r="N87" s="241">
        <v>3245.21</v>
      </c>
      <c r="O87" s="184">
        <v>1425</v>
      </c>
      <c r="P87" s="184">
        <v>1745</v>
      </c>
      <c r="Q87" s="184">
        <v>1887</v>
      </c>
      <c r="R87" s="184">
        <v>2400</v>
      </c>
      <c r="S87" s="184">
        <v>2417</v>
      </c>
      <c r="T87" s="184">
        <v>3080</v>
      </c>
      <c r="U87" s="184">
        <v>3714</v>
      </c>
      <c r="V87" s="184">
        <v>4717</v>
      </c>
      <c r="W87" s="184">
        <v>5073</v>
      </c>
      <c r="X87" s="184">
        <v>6354</v>
      </c>
      <c r="Y87" s="184">
        <v>6724</v>
      </c>
      <c r="Z87" s="184">
        <v>8093</v>
      </c>
      <c r="AA87" s="184">
        <v>9821</v>
      </c>
      <c r="AB87" s="184">
        <v>14375</v>
      </c>
      <c r="AC87" s="184">
        <v>17374</v>
      </c>
      <c r="AD87" s="184">
        <v>31423</v>
      </c>
      <c r="AE87" s="184">
        <v>41739</v>
      </c>
      <c r="AF87" s="184">
        <v>70241</v>
      </c>
      <c r="AG87" s="206">
        <v>76964</v>
      </c>
      <c r="AH87" s="206">
        <v>101911</v>
      </c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">
      <c r="A88" s="176">
        <v>79</v>
      </c>
      <c r="B88" s="217">
        <v>438.13</v>
      </c>
      <c r="C88" s="177">
        <v>473.56</v>
      </c>
      <c r="D88" s="177">
        <v>602.74</v>
      </c>
      <c r="E88" s="177">
        <v>933.22</v>
      </c>
      <c r="F88" s="177">
        <v>1006.51</v>
      </c>
      <c r="G88" s="177">
        <v>1264.58</v>
      </c>
      <c r="H88" s="177">
        <v>1537.18</v>
      </c>
      <c r="I88" s="177">
        <v>1594.76</v>
      </c>
      <c r="J88" s="177">
        <v>1936.97</v>
      </c>
      <c r="K88" s="177">
        <v>2085.87</v>
      </c>
      <c r="L88" s="177">
        <v>2624.31</v>
      </c>
      <c r="M88" s="217">
        <v>2642.73</v>
      </c>
      <c r="N88" s="241">
        <v>3313.87</v>
      </c>
      <c r="O88" s="184">
        <v>1448</v>
      </c>
      <c r="P88" s="184">
        <v>1774</v>
      </c>
      <c r="Q88" s="184">
        <v>1919</v>
      </c>
      <c r="R88" s="184">
        <v>2442</v>
      </c>
      <c r="S88" s="184">
        <v>2461</v>
      </c>
      <c r="T88" s="184">
        <v>3137</v>
      </c>
      <c r="U88" s="184">
        <v>3788</v>
      </c>
      <c r="V88" s="184">
        <v>4818</v>
      </c>
      <c r="W88" s="184">
        <v>5183</v>
      </c>
      <c r="X88" s="184">
        <v>6500</v>
      </c>
      <c r="Y88" s="184">
        <v>6879</v>
      </c>
      <c r="Z88" s="184">
        <v>8287</v>
      </c>
      <c r="AA88" s="184">
        <v>10062</v>
      </c>
      <c r="AB88" s="184">
        <v>14757</v>
      </c>
      <c r="AC88" s="184">
        <v>17835</v>
      </c>
      <c r="AD88" s="184">
        <v>32256</v>
      </c>
      <c r="AE88" s="184">
        <v>42846</v>
      </c>
      <c r="AF88" s="184">
        <v>72103</v>
      </c>
      <c r="AG88" s="206">
        <v>79005</v>
      </c>
      <c r="AH88" s="206">
        <v>104613</v>
      </c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">
      <c r="A89" s="178">
        <v>80</v>
      </c>
      <c r="B89" s="219">
        <v>447.14</v>
      </c>
      <c r="C89" s="179">
        <v>483.29</v>
      </c>
      <c r="D89" s="179">
        <v>615.30999999999995</v>
      </c>
      <c r="E89" s="179">
        <v>953.81</v>
      </c>
      <c r="F89" s="179">
        <v>1028.8800000000001</v>
      </c>
      <c r="G89" s="179">
        <v>1293.56</v>
      </c>
      <c r="H89" s="179">
        <v>1573.48</v>
      </c>
      <c r="I89" s="179">
        <v>1632.4</v>
      </c>
      <c r="J89" s="179">
        <v>1981.15</v>
      </c>
      <c r="K89" s="179">
        <v>2132.23</v>
      </c>
      <c r="L89" s="179">
        <v>2681.09</v>
      </c>
      <c r="M89" s="219">
        <v>2699.91</v>
      </c>
      <c r="N89" s="242">
        <v>3385.51</v>
      </c>
      <c r="O89" s="185">
        <v>1473</v>
      </c>
      <c r="P89" s="185">
        <v>1807</v>
      </c>
      <c r="Q89" s="185">
        <v>1955</v>
      </c>
      <c r="R89" s="185">
        <v>2491</v>
      </c>
      <c r="S89" s="185">
        <v>2510</v>
      </c>
      <c r="T89" s="185">
        <v>3204</v>
      </c>
      <c r="U89" s="185">
        <v>3872</v>
      </c>
      <c r="V89" s="185">
        <v>4931</v>
      </c>
      <c r="W89" s="185">
        <v>5307</v>
      </c>
      <c r="X89" s="185">
        <v>6662</v>
      </c>
      <c r="Y89" s="185">
        <v>7051</v>
      </c>
      <c r="Z89" s="185">
        <v>8503</v>
      </c>
      <c r="AA89" s="185">
        <v>10332</v>
      </c>
      <c r="AB89" s="185">
        <v>15181</v>
      </c>
      <c r="AC89" s="185">
        <v>18348</v>
      </c>
      <c r="AD89" s="185">
        <v>33184</v>
      </c>
      <c r="AE89" s="185">
        <v>44079</v>
      </c>
      <c r="AF89" s="185">
        <v>74178</v>
      </c>
      <c r="AG89" s="208">
        <v>81278</v>
      </c>
      <c r="AH89" s="208">
        <v>107623</v>
      </c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">
      <c r="A90" s="176">
        <v>81</v>
      </c>
      <c r="B90" s="217">
        <v>456.99</v>
      </c>
      <c r="C90" s="177">
        <v>494.21</v>
      </c>
      <c r="D90" s="177">
        <v>629.65</v>
      </c>
      <c r="E90" s="177">
        <v>977.24</v>
      </c>
      <c r="F90" s="177">
        <v>1054.53</v>
      </c>
      <c r="G90" s="177">
        <v>1326.47</v>
      </c>
      <c r="H90" s="177">
        <v>1614.34</v>
      </c>
      <c r="I90" s="177">
        <v>1675.41</v>
      </c>
      <c r="J90" s="177">
        <v>2031.31</v>
      </c>
      <c r="K90" s="177">
        <v>2185.33</v>
      </c>
      <c r="L90" s="177">
        <v>2745.66</v>
      </c>
      <c r="M90" s="217">
        <v>2764.93</v>
      </c>
      <c r="N90" s="241">
        <v>3463.63</v>
      </c>
      <c r="O90" s="184">
        <v>1502</v>
      </c>
      <c r="P90" s="184">
        <v>1844</v>
      </c>
      <c r="Q90" s="184">
        <v>1996</v>
      </c>
      <c r="R90" s="184">
        <v>2546</v>
      </c>
      <c r="S90" s="184">
        <v>2565</v>
      </c>
      <c r="T90" s="184">
        <v>3278</v>
      </c>
      <c r="U90" s="184">
        <v>3965</v>
      </c>
      <c r="V90" s="184">
        <v>5058</v>
      </c>
      <c r="W90" s="184">
        <v>5445</v>
      </c>
      <c r="X90" s="184">
        <v>6842</v>
      </c>
      <c r="Y90" s="184">
        <v>7243</v>
      </c>
      <c r="Z90" s="184">
        <v>8744</v>
      </c>
      <c r="AA90" s="184">
        <v>10633</v>
      </c>
      <c r="AB90" s="184">
        <v>15655</v>
      </c>
      <c r="AC90" s="184">
        <v>18921</v>
      </c>
      <c r="AD90" s="184">
        <v>34220</v>
      </c>
      <c r="AE90" s="184">
        <v>45455</v>
      </c>
      <c r="AF90" s="184">
        <v>76493</v>
      </c>
      <c r="AG90" s="206">
        <v>83815</v>
      </c>
      <c r="AH90" s="206">
        <v>110983</v>
      </c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">
      <c r="A91" s="176">
        <v>82</v>
      </c>
      <c r="B91" s="217">
        <v>468.5</v>
      </c>
      <c r="C91" s="177">
        <v>506.75</v>
      </c>
      <c r="D91" s="177">
        <v>646.1</v>
      </c>
      <c r="E91" s="177">
        <v>1004.25</v>
      </c>
      <c r="F91" s="177">
        <v>1083.6500000000001</v>
      </c>
      <c r="G91" s="177">
        <v>1364.09</v>
      </c>
      <c r="H91" s="177">
        <v>1661.02</v>
      </c>
      <c r="I91" s="177">
        <v>1723.84</v>
      </c>
      <c r="J91" s="177">
        <v>2088.2199999999998</v>
      </c>
      <c r="K91" s="177">
        <v>2245.59</v>
      </c>
      <c r="L91" s="177">
        <v>2818.99</v>
      </c>
      <c r="M91" s="217">
        <v>2838.77</v>
      </c>
      <c r="N91" s="241">
        <v>3552.45</v>
      </c>
      <c r="O91" s="184">
        <v>1535</v>
      </c>
      <c r="P91" s="184">
        <v>1886</v>
      </c>
      <c r="Q91" s="184">
        <v>2042</v>
      </c>
      <c r="R91" s="184">
        <v>2608</v>
      </c>
      <c r="S91" s="184">
        <v>2627</v>
      </c>
      <c r="T91" s="184">
        <v>3361</v>
      </c>
      <c r="U91" s="184">
        <v>4071</v>
      </c>
      <c r="V91" s="184">
        <v>5199</v>
      </c>
      <c r="W91" s="184">
        <v>5599</v>
      </c>
      <c r="X91" s="184">
        <v>7041</v>
      </c>
      <c r="Y91" s="184">
        <v>7457</v>
      </c>
      <c r="Z91" s="184">
        <v>9011</v>
      </c>
      <c r="AA91" s="184">
        <v>10967</v>
      </c>
      <c r="AB91" s="184">
        <v>16185</v>
      </c>
      <c r="AC91" s="184">
        <v>19562</v>
      </c>
      <c r="AD91" s="184">
        <v>35378</v>
      </c>
      <c r="AE91" s="184">
        <v>46994</v>
      </c>
      <c r="AF91" s="184">
        <v>79084</v>
      </c>
      <c r="AG91" s="206">
        <v>86653</v>
      </c>
      <c r="AH91" s="206">
        <v>114741</v>
      </c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">
      <c r="A92" s="176">
        <v>83</v>
      </c>
      <c r="B92" s="217">
        <v>481.8</v>
      </c>
      <c r="C92" s="177">
        <v>521.23</v>
      </c>
      <c r="D92" s="177">
        <v>665.08</v>
      </c>
      <c r="E92" s="177">
        <v>1034.92</v>
      </c>
      <c r="F92" s="177">
        <v>1116.96</v>
      </c>
      <c r="G92" s="177">
        <v>1406.8</v>
      </c>
      <c r="H92" s="177">
        <v>1713.64</v>
      </c>
      <c r="I92" s="177">
        <v>1778.81</v>
      </c>
      <c r="J92" s="177">
        <v>2152.81</v>
      </c>
      <c r="K92" s="177">
        <v>2313.5100000000002</v>
      </c>
      <c r="L92" s="177">
        <v>2902.24</v>
      </c>
      <c r="M92" s="217">
        <v>2922.61</v>
      </c>
      <c r="N92" s="241">
        <v>3653.33</v>
      </c>
      <c r="O92" s="184">
        <v>1572</v>
      </c>
      <c r="P92" s="184">
        <v>1933</v>
      </c>
      <c r="Q92" s="184">
        <v>2093</v>
      </c>
      <c r="R92" s="184">
        <v>2677</v>
      </c>
      <c r="S92" s="184">
        <v>2697</v>
      </c>
      <c r="T92" s="184">
        <v>3455</v>
      </c>
      <c r="U92" s="184">
        <v>4189</v>
      </c>
      <c r="V92" s="184">
        <v>5358</v>
      </c>
      <c r="W92" s="184">
        <v>5772</v>
      </c>
      <c r="X92" s="184">
        <v>7265</v>
      </c>
      <c r="Y92" s="184">
        <v>7695</v>
      </c>
      <c r="Z92" s="184">
        <v>9310</v>
      </c>
      <c r="AA92" s="184">
        <v>11340</v>
      </c>
      <c r="AB92" s="184">
        <v>16780</v>
      </c>
      <c r="AC92" s="184">
        <v>20281</v>
      </c>
      <c r="AD92" s="184">
        <v>36679</v>
      </c>
      <c r="AE92" s="184">
        <v>48722</v>
      </c>
      <c r="AF92" s="184">
        <v>81991</v>
      </c>
      <c r="AG92" s="206">
        <v>89839</v>
      </c>
      <c r="AH92" s="206">
        <v>118959</v>
      </c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">
      <c r="A93" s="176">
        <v>84</v>
      </c>
      <c r="B93" s="217">
        <v>497.16</v>
      </c>
      <c r="C93" s="177">
        <v>537.84</v>
      </c>
      <c r="D93" s="177">
        <v>686.67</v>
      </c>
      <c r="E93" s="177">
        <v>1070.04</v>
      </c>
      <c r="F93" s="177">
        <v>1155.08</v>
      </c>
      <c r="G93" s="177">
        <v>1455.36</v>
      </c>
      <c r="H93" s="177">
        <v>1773.85</v>
      </c>
      <c r="I93" s="177">
        <v>1841.31</v>
      </c>
      <c r="J93" s="177">
        <v>2226.69</v>
      </c>
      <c r="K93" s="177">
        <v>2391.21</v>
      </c>
      <c r="L93" s="177">
        <v>2996.85</v>
      </c>
      <c r="M93" s="217">
        <v>3017.24</v>
      </c>
      <c r="N93" s="241">
        <v>3767.97</v>
      </c>
      <c r="O93" s="184">
        <v>1613</v>
      </c>
      <c r="P93" s="184">
        <v>1986</v>
      </c>
      <c r="Q93" s="184">
        <v>2152</v>
      </c>
      <c r="R93" s="184">
        <v>2755</v>
      </c>
      <c r="S93" s="184">
        <v>2776</v>
      </c>
      <c r="T93" s="184">
        <v>3561</v>
      </c>
      <c r="U93" s="184">
        <v>4321</v>
      </c>
      <c r="V93" s="184">
        <v>5535</v>
      </c>
      <c r="W93" s="184">
        <v>5965</v>
      </c>
      <c r="X93" s="184">
        <v>7514</v>
      </c>
      <c r="Y93" s="184">
        <v>7959</v>
      </c>
      <c r="Z93" s="184">
        <v>9642</v>
      </c>
      <c r="AA93" s="184">
        <v>11760</v>
      </c>
      <c r="AB93" s="184">
        <v>17451</v>
      </c>
      <c r="AC93" s="184">
        <v>21091</v>
      </c>
      <c r="AD93" s="184">
        <v>38144</v>
      </c>
      <c r="AE93" s="184">
        <v>50668</v>
      </c>
      <c r="AF93" s="184">
        <v>85266</v>
      </c>
      <c r="AG93" s="206">
        <v>93428</v>
      </c>
      <c r="AH93" s="206">
        <v>123711</v>
      </c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">
      <c r="A94" s="178">
        <v>85</v>
      </c>
      <c r="B94" s="219">
        <v>514.88</v>
      </c>
      <c r="C94" s="179">
        <v>557.13</v>
      </c>
      <c r="D94" s="179">
        <v>711.76</v>
      </c>
      <c r="E94" s="179">
        <v>1110.07</v>
      </c>
      <c r="F94" s="179">
        <v>1198.54</v>
      </c>
      <c r="G94" s="179">
        <v>1510.73</v>
      </c>
      <c r="H94" s="179">
        <v>1842.11</v>
      </c>
      <c r="I94" s="179">
        <v>1912.59</v>
      </c>
      <c r="J94" s="179">
        <v>2310.4</v>
      </c>
      <c r="K94" s="179">
        <v>2479.7399999999998</v>
      </c>
      <c r="L94" s="179">
        <v>3104.58</v>
      </c>
      <c r="M94" s="219">
        <v>3125.68</v>
      </c>
      <c r="N94" s="242">
        <v>3898.46</v>
      </c>
      <c r="O94" s="185">
        <v>1659</v>
      </c>
      <c r="P94" s="185">
        <v>2045</v>
      </c>
      <c r="Q94" s="185">
        <v>2217</v>
      </c>
      <c r="R94" s="185">
        <v>2843</v>
      </c>
      <c r="S94" s="185">
        <v>2864</v>
      </c>
      <c r="T94" s="185">
        <v>3680</v>
      </c>
      <c r="U94" s="185">
        <v>4471</v>
      </c>
      <c r="V94" s="185">
        <v>5735</v>
      </c>
      <c r="W94" s="185">
        <v>6182</v>
      </c>
      <c r="X94" s="185">
        <v>7794</v>
      </c>
      <c r="Y94" s="185">
        <v>8257</v>
      </c>
      <c r="Z94" s="185">
        <v>10017</v>
      </c>
      <c r="AA94" s="185">
        <v>12230</v>
      </c>
      <c r="AB94" s="185">
        <v>18209</v>
      </c>
      <c r="AC94" s="185">
        <v>22008</v>
      </c>
      <c r="AD94" s="185">
        <v>39803</v>
      </c>
      <c r="AE94" s="185">
        <v>52871</v>
      </c>
      <c r="AF94" s="185">
        <v>88974</v>
      </c>
      <c r="AG94" s="208">
        <v>97490</v>
      </c>
      <c r="AH94" s="208">
        <v>129090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">
      <c r="A95" s="176">
        <v>86</v>
      </c>
      <c r="B95" s="217">
        <v>535.28</v>
      </c>
      <c r="C95" s="177">
        <v>579.32000000000005</v>
      </c>
      <c r="D95" s="177">
        <v>740.61</v>
      </c>
      <c r="E95" s="177">
        <v>1156.4100000000001</v>
      </c>
      <c r="F95" s="177">
        <v>1248.56</v>
      </c>
      <c r="G95" s="177">
        <v>1574.1</v>
      </c>
      <c r="H95" s="177">
        <v>1920.68</v>
      </c>
      <c r="I95" s="177">
        <v>1994.65</v>
      </c>
      <c r="J95" s="177">
        <v>2406.14</v>
      </c>
      <c r="K95" s="177">
        <v>2580.35</v>
      </c>
      <c r="L95" s="177">
        <v>3226.9</v>
      </c>
      <c r="M95" s="217">
        <v>3249.55</v>
      </c>
      <c r="N95" s="241">
        <v>4047.39</v>
      </c>
      <c r="O95" s="184">
        <v>1711</v>
      </c>
      <c r="P95" s="184">
        <v>2112</v>
      </c>
      <c r="Q95" s="184">
        <v>2291</v>
      </c>
      <c r="R95" s="184">
        <v>2942</v>
      </c>
      <c r="S95" s="184">
        <v>2965</v>
      </c>
      <c r="T95" s="184">
        <v>3816</v>
      </c>
      <c r="U95" s="184">
        <v>4639</v>
      </c>
      <c r="V95" s="184">
        <v>5961</v>
      </c>
      <c r="W95" s="184">
        <v>6427</v>
      </c>
      <c r="X95" s="184">
        <v>8109</v>
      </c>
      <c r="Y95" s="184">
        <v>8592</v>
      </c>
      <c r="Z95" s="184">
        <v>10441</v>
      </c>
      <c r="AA95" s="184">
        <v>12765</v>
      </c>
      <c r="AB95" s="184">
        <v>19073</v>
      </c>
      <c r="AC95" s="184">
        <v>23052</v>
      </c>
      <c r="AD95" s="184">
        <v>41690</v>
      </c>
      <c r="AE95" s="184">
        <v>55378</v>
      </c>
      <c r="AF95" s="184">
        <v>93192</v>
      </c>
      <c r="AG95" s="206">
        <v>102113</v>
      </c>
      <c r="AH95" s="206">
        <v>135211</v>
      </c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">
      <c r="A96" s="176">
        <v>87</v>
      </c>
      <c r="B96" s="217">
        <v>559.09</v>
      </c>
      <c r="C96" s="177">
        <v>605.1</v>
      </c>
      <c r="D96" s="177">
        <v>773.95</v>
      </c>
      <c r="E96" s="177">
        <v>1209.7</v>
      </c>
      <c r="F96" s="177">
        <v>1306.08</v>
      </c>
      <c r="G96" s="177">
        <v>1646.97</v>
      </c>
      <c r="H96" s="177">
        <v>2010.62</v>
      </c>
      <c r="I96" s="177">
        <v>2088.6</v>
      </c>
      <c r="J96" s="177">
        <v>2516.16</v>
      </c>
      <c r="K96" s="177">
        <v>2696.52</v>
      </c>
      <c r="L96" s="177">
        <v>3368</v>
      </c>
      <c r="M96" s="217">
        <v>3391.63</v>
      </c>
      <c r="N96" s="241">
        <v>4218.01</v>
      </c>
      <c r="O96" s="184">
        <v>1771</v>
      </c>
      <c r="P96" s="184">
        <v>2188</v>
      </c>
      <c r="Q96" s="184">
        <v>2374</v>
      </c>
      <c r="R96" s="184">
        <v>3055</v>
      </c>
      <c r="S96" s="184">
        <v>3079</v>
      </c>
      <c r="T96" s="184">
        <v>3969</v>
      </c>
      <c r="U96" s="184">
        <v>4832</v>
      </c>
      <c r="V96" s="184">
        <v>6216</v>
      </c>
      <c r="W96" s="184">
        <v>6705</v>
      </c>
      <c r="X96" s="184">
        <v>8465</v>
      </c>
      <c r="Y96" s="184">
        <v>8972</v>
      </c>
      <c r="Z96" s="184">
        <v>10923</v>
      </c>
      <c r="AA96" s="184">
        <v>13371</v>
      </c>
      <c r="AB96" s="184">
        <v>20062</v>
      </c>
      <c r="AC96" s="184">
        <v>24247</v>
      </c>
      <c r="AD96" s="184">
        <v>43852</v>
      </c>
      <c r="AE96" s="184">
        <v>58249</v>
      </c>
      <c r="AF96" s="184">
        <v>98025</v>
      </c>
      <c r="AG96" s="206">
        <v>107407</v>
      </c>
      <c r="AH96" s="206">
        <v>142222</v>
      </c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">
      <c r="A97" s="176">
        <v>88</v>
      </c>
      <c r="B97" s="217">
        <v>586.9</v>
      </c>
      <c r="C97" s="177">
        <v>635.19000000000005</v>
      </c>
      <c r="D97" s="177">
        <v>812.69</v>
      </c>
      <c r="E97" s="177">
        <v>1271.99</v>
      </c>
      <c r="F97" s="177">
        <v>1372.97</v>
      </c>
      <c r="G97" s="177">
        <v>1731.74</v>
      </c>
      <c r="H97" s="177">
        <v>2115.29</v>
      </c>
      <c r="I97" s="177">
        <v>2197.41</v>
      </c>
      <c r="J97" s="177">
        <v>2643.36</v>
      </c>
      <c r="K97" s="177">
        <v>2830.71</v>
      </c>
      <c r="L97" s="177">
        <v>3530.72</v>
      </c>
      <c r="M97" s="217">
        <v>3554.62</v>
      </c>
      <c r="N97" s="241">
        <v>4414.4399999999996</v>
      </c>
      <c r="O97" s="184">
        <v>1837</v>
      </c>
      <c r="P97" s="184">
        <v>2274</v>
      </c>
      <c r="Q97" s="184">
        <v>2469</v>
      </c>
      <c r="R97" s="184">
        <v>3183</v>
      </c>
      <c r="S97" s="184">
        <v>3208</v>
      </c>
      <c r="T97" s="184">
        <v>4146</v>
      </c>
      <c r="U97" s="184">
        <v>5051</v>
      </c>
      <c r="V97" s="184">
        <v>6508</v>
      </c>
      <c r="W97" s="184">
        <v>7022</v>
      </c>
      <c r="X97" s="184">
        <v>8871</v>
      </c>
      <c r="Y97" s="184">
        <v>9404</v>
      </c>
      <c r="Z97" s="184">
        <v>11470</v>
      </c>
      <c r="AA97" s="184">
        <v>14066</v>
      </c>
      <c r="AB97" s="184">
        <v>21203</v>
      </c>
      <c r="AC97" s="184">
        <v>25626</v>
      </c>
      <c r="AD97" s="184">
        <v>46347</v>
      </c>
      <c r="AE97" s="184">
        <v>61563</v>
      </c>
      <c r="AF97" s="184">
        <v>103601</v>
      </c>
      <c r="AG97" s="206">
        <v>113518</v>
      </c>
      <c r="AH97" s="206">
        <v>150313</v>
      </c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">
      <c r="A98" s="176">
        <v>89</v>
      </c>
      <c r="B98" s="217">
        <v>619.59</v>
      </c>
      <c r="C98" s="177">
        <v>670.58</v>
      </c>
      <c r="D98" s="177">
        <v>858.25</v>
      </c>
      <c r="E98" s="177">
        <v>1344.65</v>
      </c>
      <c r="F98" s="177">
        <v>1451.35</v>
      </c>
      <c r="G98" s="177">
        <v>1830.61</v>
      </c>
      <c r="H98" s="177">
        <v>2236.84</v>
      </c>
      <c r="I98" s="177">
        <v>2324.41</v>
      </c>
      <c r="J98" s="177">
        <v>2791.5</v>
      </c>
      <c r="K98" s="177">
        <v>2986.02</v>
      </c>
      <c r="L98" s="177">
        <v>3719.66</v>
      </c>
      <c r="M98" s="217">
        <v>3744.78</v>
      </c>
      <c r="N98" s="241">
        <v>4641.9799999999996</v>
      </c>
      <c r="O98" s="184">
        <v>1913</v>
      </c>
      <c r="P98" s="184">
        <v>2372</v>
      </c>
      <c r="Q98" s="184">
        <v>2577</v>
      </c>
      <c r="R98" s="184">
        <v>3330</v>
      </c>
      <c r="S98" s="184">
        <v>3356</v>
      </c>
      <c r="T98" s="184">
        <v>4347</v>
      </c>
      <c r="U98" s="184">
        <v>5301</v>
      </c>
      <c r="V98" s="184">
        <v>6843</v>
      </c>
      <c r="W98" s="184">
        <v>7384</v>
      </c>
      <c r="X98" s="184">
        <v>9336</v>
      </c>
      <c r="Y98" s="184">
        <v>9896</v>
      </c>
      <c r="Z98" s="184">
        <v>12101</v>
      </c>
      <c r="AA98" s="184">
        <v>14867</v>
      </c>
      <c r="AB98" s="184">
        <v>22532</v>
      </c>
      <c r="AC98" s="184">
        <v>27232</v>
      </c>
      <c r="AD98" s="184">
        <v>49251</v>
      </c>
      <c r="AE98" s="184">
        <v>65422</v>
      </c>
      <c r="AF98" s="184">
        <v>110094</v>
      </c>
      <c r="AG98" s="206">
        <v>120632</v>
      </c>
      <c r="AH98" s="206">
        <v>159734</v>
      </c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">
      <c r="A99" s="178">
        <v>90</v>
      </c>
      <c r="B99" s="219">
        <v>658.37</v>
      </c>
      <c r="C99" s="179">
        <v>712.34</v>
      </c>
      <c r="D99" s="179">
        <v>912.32</v>
      </c>
      <c r="E99" s="179">
        <v>1430.18</v>
      </c>
      <c r="F99" s="179">
        <v>1543.61</v>
      </c>
      <c r="G99" s="179">
        <v>1946.98</v>
      </c>
      <c r="H99" s="179">
        <v>2380.6799999999998</v>
      </c>
      <c r="I99" s="179">
        <v>2474.0500000000002</v>
      </c>
      <c r="J99" s="179">
        <v>2966.41</v>
      </c>
      <c r="K99" s="179">
        <v>3169.09</v>
      </c>
      <c r="L99" s="179">
        <v>3940.82</v>
      </c>
      <c r="M99" s="219">
        <v>3967.38</v>
      </c>
      <c r="N99" s="242">
        <v>4907.6000000000004</v>
      </c>
      <c r="O99" s="185">
        <v>2000</v>
      </c>
      <c r="P99" s="185">
        <v>2484</v>
      </c>
      <c r="Q99" s="185">
        <v>2701</v>
      </c>
      <c r="R99" s="185">
        <v>3499</v>
      </c>
      <c r="S99" s="185">
        <v>3527</v>
      </c>
      <c r="T99" s="185">
        <v>4581</v>
      </c>
      <c r="U99" s="185">
        <v>5591</v>
      </c>
      <c r="V99" s="185">
        <v>7231</v>
      </c>
      <c r="W99" s="185">
        <v>7804</v>
      </c>
      <c r="X99" s="185">
        <v>9872</v>
      </c>
      <c r="Y99" s="185">
        <v>10465</v>
      </c>
      <c r="Z99" s="185">
        <v>12834</v>
      </c>
      <c r="AA99" s="185">
        <v>15797</v>
      </c>
      <c r="AB99" s="185">
        <v>24095</v>
      </c>
      <c r="AC99" s="185">
        <v>29122</v>
      </c>
      <c r="AD99" s="185">
        <v>52669</v>
      </c>
      <c r="AE99" s="185">
        <v>69961</v>
      </c>
      <c r="AF99" s="185">
        <v>117734</v>
      </c>
      <c r="AG99" s="208">
        <v>129004</v>
      </c>
      <c r="AH99" s="208">
        <v>170819</v>
      </c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">
      <c r="A100" s="176">
        <v>91</v>
      </c>
      <c r="B100" s="217">
        <v>704.67</v>
      </c>
      <c r="C100" s="177">
        <v>762.66</v>
      </c>
      <c r="D100" s="177">
        <v>976.61</v>
      </c>
      <c r="E100" s="177">
        <v>1532.93</v>
      </c>
      <c r="F100" s="177">
        <v>1653.44</v>
      </c>
      <c r="G100" s="177">
        <v>2085.5</v>
      </c>
      <c r="H100" s="177">
        <v>2551.3000000000002</v>
      </c>
      <c r="I100" s="177">
        <v>2653.21</v>
      </c>
      <c r="J100" s="177">
        <v>3173.31</v>
      </c>
      <c r="K100" s="177">
        <v>3386.18</v>
      </c>
      <c r="L100" s="177">
        <v>4202.3</v>
      </c>
      <c r="M100" s="217">
        <v>4230.54</v>
      </c>
      <c r="N100" s="241">
        <v>5220.55</v>
      </c>
      <c r="O100" s="184">
        <v>2099</v>
      </c>
      <c r="P100" s="184">
        <v>2613</v>
      </c>
      <c r="Q100" s="184">
        <v>2844</v>
      </c>
      <c r="R100" s="184">
        <v>3695</v>
      </c>
      <c r="S100" s="184">
        <v>3724</v>
      </c>
      <c r="T100" s="184">
        <v>4852</v>
      </c>
      <c r="U100" s="184">
        <v>5930</v>
      </c>
      <c r="V100" s="184">
        <v>7683</v>
      </c>
      <c r="W100" s="184">
        <v>8294</v>
      </c>
      <c r="X100" s="184">
        <v>10496</v>
      </c>
      <c r="Y100" s="184">
        <v>11129</v>
      </c>
      <c r="Z100" s="184">
        <v>13692</v>
      </c>
      <c r="AA100" s="184">
        <v>16896</v>
      </c>
      <c r="AB100" s="184">
        <v>25958</v>
      </c>
      <c r="AC100" s="184">
        <v>31374</v>
      </c>
      <c r="AD100" s="184">
        <v>56741</v>
      </c>
      <c r="AE100" s="184">
        <v>75371</v>
      </c>
      <c r="AF100" s="184">
        <v>126837</v>
      </c>
      <c r="AG100" s="206">
        <v>138978</v>
      </c>
      <c r="AH100" s="206">
        <v>184026</v>
      </c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">
      <c r="A101" s="176">
        <v>92</v>
      </c>
      <c r="B101" s="217">
        <v>761.2</v>
      </c>
      <c r="C101" s="177">
        <v>823.57</v>
      </c>
      <c r="D101" s="177">
        <v>1055.1400000000001</v>
      </c>
      <c r="E101" s="177">
        <v>1657.04</v>
      </c>
      <c r="F101" s="177">
        <v>1787.13</v>
      </c>
      <c r="G101" s="177">
        <v>2253.38</v>
      </c>
      <c r="H101" s="177">
        <v>2758.28</v>
      </c>
      <c r="I101" s="177">
        <v>2868.88</v>
      </c>
      <c r="J101" s="177">
        <v>3422.34</v>
      </c>
      <c r="K101" s="177">
        <v>3645.73</v>
      </c>
      <c r="L101" s="177">
        <v>4513.78</v>
      </c>
      <c r="M101" s="217">
        <v>4545.45</v>
      </c>
      <c r="N101" s="241">
        <v>5593.45</v>
      </c>
      <c r="O101" s="184">
        <v>2214</v>
      </c>
      <c r="P101" s="184">
        <v>2764</v>
      </c>
      <c r="Q101" s="184">
        <v>3011</v>
      </c>
      <c r="R101" s="184">
        <v>3924</v>
      </c>
      <c r="S101" s="184">
        <v>3955</v>
      </c>
      <c r="T101" s="184">
        <v>5172</v>
      </c>
      <c r="U101" s="184">
        <v>6326</v>
      </c>
      <c r="V101" s="184">
        <v>8214</v>
      </c>
      <c r="W101" s="184">
        <v>8871</v>
      </c>
      <c r="X101" s="184">
        <v>11233</v>
      </c>
      <c r="Y101" s="184">
        <v>11912</v>
      </c>
      <c r="Z101" s="184">
        <v>14707</v>
      </c>
      <c r="AA101" s="184">
        <v>18199</v>
      </c>
      <c r="AB101" s="184">
        <v>28212</v>
      </c>
      <c r="AC101" s="184">
        <v>34097</v>
      </c>
      <c r="AD101" s="184">
        <v>61667</v>
      </c>
      <c r="AE101" s="184">
        <v>81913</v>
      </c>
      <c r="AF101" s="184">
        <v>137847</v>
      </c>
      <c r="AG101" s="206">
        <v>151042</v>
      </c>
      <c r="AH101" s="206">
        <v>200000</v>
      </c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">
      <c r="A102" s="176">
        <v>93</v>
      </c>
      <c r="B102" s="217">
        <v>831.14</v>
      </c>
      <c r="C102" s="177">
        <v>898.89</v>
      </c>
      <c r="D102" s="177">
        <v>1151.5</v>
      </c>
      <c r="E102" s="177">
        <v>1810.18</v>
      </c>
      <c r="F102" s="177">
        <v>1951.35</v>
      </c>
      <c r="G102" s="177">
        <v>2459.4899999999998</v>
      </c>
      <c r="H102" s="177">
        <v>3011.57</v>
      </c>
      <c r="I102" s="177">
        <v>3134.03</v>
      </c>
      <c r="J102" s="177">
        <v>3726.95</v>
      </c>
      <c r="K102" s="177">
        <v>3963.59</v>
      </c>
      <c r="L102" s="177">
        <v>4893.54</v>
      </c>
      <c r="M102" s="217">
        <v>4926.1899999999996</v>
      </c>
      <c r="N102" s="241">
        <v>6043.93</v>
      </c>
      <c r="O102" s="184">
        <v>2348</v>
      </c>
      <c r="P102" s="184">
        <v>2940</v>
      </c>
      <c r="Q102" s="184">
        <v>3206</v>
      </c>
      <c r="R102" s="184">
        <v>4194</v>
      </c>
      <c r="S102" s="184">
        <v>4230</v>
      </c>
      <c r="T102" s="184">
        <v>5552</v>
      </c>
      <c r="U102" s="184">
        <v>6801</v>
      </c>
      <c r="V102" s="184">
        <v>8850</v>
      </c>
      <c r="W102" s="184">
        <v>9561</v>
      </c>
      <c r="X102" s="184">
        <v>12111</v>
      </c>
      <c r="Y102" s="184">
        <v>12843</v>
      </c>
      <c r="Z102" s="184">
        <v>15922</v>
      </c>
      <c r="AA102" s="184">
        <v>19776</v>
      </c>
      <c r="AB102" s="184">
        <v>30988</v>
      </c>
      <c r="AC102" s="184">
        <v>37452</v>
      </c>
      <c r="AD102" s="184">
        <v>67735</v>
      </c>
      <c r="AE102" s="184">
        <v>89973</v>
      </c>
      <c r="AF102" s="184">
        <v>151411</v>
      </c>
      <c r="AG102" s="206">
        <v>165904</v>
      </c>
      <c r="AH102" s="206">
        <v>219680</v>
      </c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">
      <c r="A103" s="176">
        <v>94</v>
      </c>
      <c r="B103" s="217">
        <v>919.58</v>
      </c>
      <c r="C103" s="177">
        <v>993.68</v>
      </c>
      <c r="D103" s="177">
        <v>1273.27</v>
      </c>
      <c r="E103" s="177">
        <v>2003.28</v>
      </c>
      <c r="F103" s="177">
        <v>2157.37</v>
      </c>
      <c r="G103" s="177">
        <v>2716.79</v>
      </c>
      <c r="H103" s="177">
        <v>3330.67</v>
      </c>
      <c r="I103" s="177">
        <v>3467.04</v>
      </c>
      <c r="J103" s="177">
        <v>4107.07</v>
      </c>
      <c r="K103" s="177">
        <v>4357.2</v>
      </c>
      <c r="L103" s="177">
        <v>5363.19</v>
      </c>
      <c r="M103" s="217">
        <v>5398.8</v>
      </c>
      <c r="N103" s="241">
        <v>6597.4</v>
      </c>
      <c r="O103" s="184">
        <v>2506</v>
      </c>
      <c r="P103" s="184">
        <v>3148</v>
      </c>
      <c r="Q103" s="184">
        <v>3439</v>
      </c>
      <c r="R103" s="184">
        <v>4519</v>
      </c>
      <c r="S103" s="184">
        <v>4556</v>
      </c>
      <c r="T103" s="184">
        <v>6013</v>
      </c>
      <c r="U103" s="184">
        <v>7372</v>
      </c>
      <c r="V103" s="184">
        <v>9619</v>
      </c>
      <c r="W103" s="184">
        <v>10393</v>
      </c>
      <c r="X103" s="184">
        <v>13172</v>
      </c>
      <c r="Y103" s="184">
        <v>13966</v>
      </c>
      <c r="Z103" s="184">
        <v>17413</v>
      </c>
      <c r="AA103" s="184">
        <v>21719</v>
      </c>
      <c r="AB103" s="184">
        <v>34486</v>
      </c>
      <c r="AC103" s="184">
        <v>41681</v>
      </c>
      <c r="AD103" s="184">
        <v>75382</v>
      </c>
      <c r="AE103" s="184">
        <v>100132</v>
      </c>
      <c r="AF103" s="184">
        <v>168506</v>
      </c>
      <c r="AG103" s="206">
        <v>184635</v>
      </c>
      <c r="AH103" s="206">
        <v>244482</v>
      </c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">
      <c r="A104" s="178">
        <v>95</v>
      </c>
      <c r="B104" s="219">
        <v>1034.58</v>
      </c>
      <c r="C104" s="179">
        <v>1117.23</v>
      </c>
      <c r="D104" s="179">
        <v>1431.43</v>
      </c>
      <c r="E104" s="179">
        <v>2253.5700000000002</v>
      </c>
      <c r="F104" s="179">
        <v>2423.9</v>
      </c>
      <c r="G104" s="179">
        <v>3050.47</v>
      </c>
      <c r="H104" s="179">
        <v>3740.46</v>
      </c>
      <c r="I104" s="179">
        <v>3896.71</v>
      </c>
      <c r="J104" s="179">
        <v>4593.53</v>
      </c>
      <c r="K104" s="179">
        <v>4860.46</v>
      </c>
      <c r="L104" s="179">
        <v>5957.36</v>
      </c>
      <c r="M104" s="219">
        <v>5996.66</v>
      </c>
      <c r="N104" s="242">
        <v>7291.86</v>
      </c>
      <c r="O104" s="185">
        <v>2695</v>
      </c>
      <c r="P104" s="185">
        <v>3399</v>
      </c>
      <c r="Q104" s="185">
        <v>3719</v>
      </c>
      <c r="R104" s="185">
        <v>4913</v>
      </c>
      <c r="S104" s="185">
        <v>4956</v>
      </c>
      <c r="T104" s="185">
        <v>6578</v>
      </c>
      <c r="U104" s="185">
        <v>8078</v>
      </c>
      <c r="V104" s="185">
        <v>10572</v>
      </c>
      <c r="W104" s="185">
        <v>11424</v>
      </c>
      <c r="X104" s="185">
        <v>14481</v>
      </c>
      <c r="Y104" s="185">
        <v>15353</v>
      </c>
      <c r="Z104" s="185">
        <v>19269</v>
      </c>
      <c r="AA104" s="185">
        <v>24167</v>
      </c>
      <c r="AB104" s="185">
        <v>39025</v>
      </c>
      <c r="AC104" s="185">
        <v>47166</v>
      </c>
      <c r="AD104" s="185">
        <v>85303</v>
      </c>
      <c r="AE104" s="185">
        <v>113309</v>
      </c>
      <c r="AF104" s="185">
        <v>190682</v>
      </c>
      <c r="AG104" s="208">
        <v>208934</v>
      </c>
      <c r="AH104" s="208">
        <v>276657</v>
      </c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">
      <c r="A105" s="176">
        <v>96</v>
      </c>
      <c r="B105" s="217">
        <v>1189.0999999999999</v>
      </c>
      <c r="C105" s="177">
        <v>1283.02</v>
      </c>
      <c r="D105" s="177">
        <v>1642.82</v>
      </c>
      <c r="E105" s="177">
        <v>2589.98</v>
      </c>
      <c r="F105" s="177">
        <v>2781.2</v>
      </c>
      <c r="G105" s="177">
        <v>3493.61</v>
      </c>
      <c r="H105" s="177">
        <v>4289.3900000000003</v>
      </c>
      <c r="I105" s="177">
        <v>4473.25</v>
      </c>
      <c r="J105" s="177">
        <v>5236.67</v>
      </c>
      <c r="K105" s="177">
        <v>5521.95</v>
      </c>
      <c r="L105" s="177">
        <v>6731.22</v>
      </c>
      <c r="M105" s="217">
        <v>6775.26</v>
      </c>
      <c r="N105" s="241">
        <v>8186.77</v>
      </c>
      <c r="O105" s="184">
        <v>2923</v>
      </c>
      <c r="P105" s="184">
        <v>3705</v>
      </c>
      <c r="Q105" s="184">
        <v>4061</v>
      </c>
      <c r="R105" s="184">
        <v>5403</v>
      </c>
      <c r="S105" s="184">
        <v>5448</v>
      </c>
      <c r="T105" s="184">
        <v>7289</v>
      </c>
      <c r="U105" s="184">
        <v>8962</v>
      </c>
      <c r="V105" s="184">
        <v>11774</v>
      </c>
      <c r="W105" s="184">
        <v>12730</v>
      </c>
      <c r="X105" s="184">
        <v>16136</v>
      </c>
      <c r="Y105" s="184">
        <v>17105</v>
      </c>
      <c r="Z105" s="184">
        <v>21647</v>
      </c>
      <c r="AA105" s="184">
        <v>27330</v>
      </c>
      <c r="AB105" s="184">
        <v>45139</v>
      </c>
      <c r="AC105" s="184">
        <v>54556</v>
      </c>
      <c r="AD105" s="184">
        <v>98667</v>
      </c>
      <c r="AE105" s="184">
        <v>131061</v>
      </c>
      <c r="AF105" s="184">
        <v>220556</v>
      </c>
      <c r="AG105" s="206">
        <v>241667</v>
      </c>
      <c r="AH105" s="206">
        <v>320000</v>
      </c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">
      <c r="A106" s="176">
        <v>97</v>
      </c>
      <c r="B106" s="217">
        <v>1408.91</v>
      </c>
      <c r="C106" s="177">
        <v>1517.49</v>
      </c>
      <c r="D106" s="177">
        <v>1942.6</v>
      </c>
      <c r="E106" s="177">
        <v>3063.04</v>
      </c>
      <c r="F106" s="177">
        <v>3281.82</v>
      </c>
      <c r="G106" s="177">
        <v>4111.9799999999996</v>
      </c>
      <c r="H106" s="177">
        <v>5054.6099999999997</v>
      </c>
      <c r="I106" s="177">
        <v>5278.88</v>
      </c>
      <c r="J106" s="177">
        <v>6128.28</v>
      </c>
      <c r="K106" s="177">
        <v>6424.52</v>
      </c>
      <c r="L106" s="177">
        <v>7778.38</v>
      </c>
      <c r="M106" s="217">
        <v>7828.7</v>
      </c>
      <c r="N106" s="241">
        <v>9380.68</v>
      </c>
      <c r="O106" s="184">
        <v>3205</v>
      </c>
      <c r="P106" s="184">
        <v>4086</v>
      </c>
      <c r="Q106" s="184">
        <v>4489</v>
      </c>
      <c r="R106" s="184">
        <v>6021</v>
      </c>
      <c r="S106" s="184">
        <v>6075</v>
      </c>
      <c r="T106" s="184">
        <v>8202</v>
      </c>
      <c r="U106" s="184">
        <v>10106</v>
      </c>
      <c r="V106" s="184">
        <v>13341</v>
      </c>
      <c r="W106" s="184">
        <v>14423</v>
      </c>
      <c r="X106" s="184">
        <v>18290</v>
      </c>
      <c r="Y106" s="184">
        <v>19386</v>
      </c>
      <c r="Z106" s="184">
        <v>24801</v>
      </c>
      <c r="AA106" s="184">
        <v>31585</v>
      </c>
      <c r="AB106" s="184">
        <v>53808</v>
      </c>
      <c r="AC106" s="184">
        <v>65033</v>
      </c>
      <c r="AD106" s="184">
        <v>117616</v>
      </c>
      <c r="AE106" s="184">
        <v>156232</v>
      </c>
      <c r="AF106" s="184">
        <v>262914</v>
      </c>
      <c r="AG106" s="206">
        <v>288079</v>
      </c>
      <c r="AH106" s="206">
        <v>381457</v>
      </c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">
      <c r="A107" s="176">
        <v>98</v>
      </c>
      <c r="B107" s="217">
        <v>1743.96</v>
      </c>
      <c r="C107" s="177">
        <v>1873.42</v>
      </c>
      <c r="D107" s="177">
        <v>2393.89</v>
      </c>
      <c r="E107" s="177">
        <v>3778.6</v>
      </c>
      <c r="F107" s="177">
        <v>4035.02</v>
      </c>
      <c r="G107" s="177">
        <v>5036.87</v>
      </c>
      <c r="H107" s="177">
        <v>6202.53</v>
      </c>
      <c r="I107" s="177">
        <v>6486.72</v>
      </c>
      <c r="J107" s="177">
        <v>7432.81</v>
      </c>
      <c r="K107" s="177">
        <v>7737.53</v>
      </c>
      <c r="L107" s="177">
        <v>9271.31</v>
      </c>
      <c r="M107" s="217">
        <v>9324.24</v>
      </c>
      <c r="N107" s="241">
        <v>11049.63</v>
      </c>
      <c r="O107" s="184">
        <v>3560</v>
      </c>
      <c r="P107" s="184">
        <v>4573</v>
      </c>
      <c r="Q107" s="184">
        <v>5042</v>
      </c>
      <c r="R107" s="184">
        <v>6834</v>
      </c>
      <c r="S107" s="184">
        <v>6895</v>
      </c>
      <c r="T107" s="184">
        <v>9430</v>
      </c>
      <c r="U107" s="184">
        <v>11645</v>
      </c>
      <c r="V107" s="184">
        <v>15460</v>
      </c>
      <c r="W107" s="184">
        <v>16719</v>
      </c>
      <c r="X107" s="184">
        <v>21191</v>
      </c>
      <c r="Y107" s="184">
        <v>22457</v>
      </c>
      <c r="Z107" s="184">
        <v>29156</v>
      </c>
      <c r="AA107" s="184">
        <v>37633</v>
      </c>
      <c r="AB107" s="184">
        <v>67038</v>
      </c>
      <c r="AC107" s="184">
        <v>81023</v>
      </c>
      <c r="AD107" s="184">
        <v>146535</v>
      </c>
      <c r="AE107" s="184">
        <v>194645</v>
      </c>
      <c r="AF107" s="184">
        <v>327558</v>
      </c>
      <c r="AG107" s="206">
        <v>358911</v>
      </c>
      <c r="AH107" s="206">
        <v>475248</v>
      </c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">
      <c r="A108" s="176">
        <v>99</v>
      </c>
      <c r="B108" s="217">
        <v>2315.44</v>
      </c>
      <c r="C108" s="177">
        <v>2476.38</v>
      </c>
      <c r="D108" s="177">
        <v>3155.05</v>
      </c>
      <c r="E108" s="177">
        <v>4984.29</v>
      </c>
      <c r="F108" s="177">
        <v>5293.26</v>
      </c>
      <c r="G108" s="177">
        <v>6561</v>
      </c>
      <c r="H108" s="177">
        <v>8095.24</v>
      </c>
      <c r="I108" s="177">
        <v>8493.91</v>
      </c>
      <c r="J108" s="177">
        <v>9528.56</v>
      </c>
      <c r="K108" s="177">
        <v>9809.36</v>
      </c>
      <c r="L108" s="177">
        <v>11557.18</v>
      </c>
      <c r="M108" s="217">
        <v>11628.85</v>
      </c>
      <c r="N108" s="241">
        <v>13542.03</v>
      </c>
      <c r="O108" s="184">
        <v>4020</v>
      </c>
      <c r="P108" s="184">
        <v>5214</v>
      </c>
      <c r="Q108" s="184">
        <v>5772</v>
      </c>
      <c r="R108" s="184">
        <v>7936</v>
      </c>
      <c r="S108" s="184">
        <v>8013</v>
      </c>
      <c r="T108" s="184">
        <v>11145</v>
      </c>
      <c r="U108" s="184">
        <v>13807</v>
      </c>
      <c r="V108" s="184">
        <v>18478</v>
      </c>
      <c r="W108" s="184">
        <v>19993</v>
      </c>
      <c r="X108" s="184">
        <v>25325</v>
      </c>
      <c r="Y108" s="184">
        <v>26813</v>
      </c>
      <c r="Z108" s="184">
        <v>35584</v>
      </c>
      <c r="AA108" s="184">
        <v>46777</v>
      </c>
      <c r="AB108" s="184">
        <v>89680</v>
      </c>
      <c r="AC108" s="184">
        <v>108389</v>
      </c>
      <c r="AD108" s="184">
        <v>196026</v>
      </c>
      <c r="AE108" s="184">
        <v>260386</v>
      </c>
      <c r="AF108" s="184">
        <v>438190</v>
      </c>
      <c r="AG108" s="206">
        <v>480132</v>
      </c>
      <c r="AH108" s="206">
        <v>635762</v>
      </c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3" thickBot="1">
      <c r="A109" s="178">
        <v>100</v>
      </c>
      <c r="B109" s="221">
        <v>3506.33</v>
      </c>
      <c r="C109" s="222">
        <v>3716.4</v>
      </c>
      <c r="D109" s="222">
        <v>4700.29</v>
      </c>
      <c r="E109" s="222">
        <v>7439.47</v>
      </c>
      <c r="F109" s="222">
        <v>7802.59</v>
      </c>
      <c r="G109" s="222">
        <v>9539.11</v>
      </c>
      <c r="H109" s="222">
        <v>11832.39</v>
      </c>
      <c r="I109" s="222">
        <v>12495.38</v>
      </c>
      <c r="J109" s="222">
        <v>13439.9</v>
      </c>
      <c r="K109" s="222">
        <v>13540.67</v>
      </c>
      <c r="L109" s="222">
        <v>15522.88</v>
      </c>
      <c r="M109" s="221">
        <v>15614.8</v>
      </c>
      <c r="N109" s="243">
        <v>17657.75</v>
      </c>
      <c r="O109" s="210">
        <v>4641</v>
      </c>
      <c r="P109" s="210">
        <v>6099</v>
      </c>
      <c r="Q109" s="210">
        <v>6788</v>
      </c>
      <c r="R109" s="210">
        <v>9524</v>
      </c>
      <c r="S109" s="210">
        <v>9622</v>
      </c>
      <c r="T109" s="210">
        <v>13736</v>
      </c>
      <c r="U109" s="210">
        <v>17074</v>
      </c>
      <c r="V109" s="210">
        <v>23132</v>
      </c>
      <c r="W109" s="210">
        <v>25030</v>
      </c>
      <c r="X109" s="210">
        <v>31651</v>
      </c>
      <c r="Y109" s="210">
        <v>33493</v>
      </c>
      <c r="Z109" s="210">
        <v>46006</v>
      </c>
      <c r="AA109" s="210">
        <v>62404</v>
      </c>
      <c r="AB109" s="210">
        <v>137247</v>
      </c>
      <c r="AC109" s="210">
        <v>165878</v>
      </c>
      <c r="AD109" s="210">
        <v>300000</v>
      </c>
      <c r="AE109" s="210">
        <v>398497</v>
      </c>
      <c r="AF109" s="210">
        <v>670608</v>
      </c>
      <c r="AG109" s="211">
        <v>734797</v>
      </c>
      <c r="AH109" s="211">
        <v>972973</v>
      </c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>
      <c r="A110" s="180"/>
      <c r="B110" s="188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</sheetData>
  <sheetProtection password="9D4B" sheet="1" objects="1" scenarios="1"/>
  <mergeCells count="2">
    <mergeCell ref="B9:L9"/>
    <mergeCell ref="O9:AH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/>
  <dimension ref="A1:AI102"/>
  <sheetViews>
    <sheetView workbookViewId="0">
      <selection activeCell="A3" sqref="A3"/>
    </sheetView>
  </sheetViews>
  <sheetFormatPr baseColWidth="10" defaultColWidth="8.83203125" defaultRowHeight="12" x14ac:dyDescent="0"/>
  <cols>
    <col min="14" max="15" width="10.83203125" bestFit="1" customWidth="1"/>
    <col min="16" max="16" width="12" bestFit="1" customWidth="1"/>
    <col min="17" max="17" width="10.83203125" bestFit="1" customWidth="1"/>
    <col min="19" max="19" width="12" bestFit="1" customWidth="1"/>
  </cols>
  <sheetData>
    <row r="1" spans="1:35">
      <c r="A1" s="1" t="s">
        <v>134</v>
      </c>
    </row>
    <row r="2" spans="1:35">
      <c r="A2" s="1" t="s">
        <v>136</v>
      </c>
      <c r="AH2">
        <f>4*1.609</f>
        <v>6.4359999999999999</v>
      </c>
      <c r="AI2">
        <f>5*1.609</f>
        <v>8.0449999999999999</v>
      </c>
    </row>
    <row r="3" spans="1:35" ht="13" thickBot="1">
      <c r="A3" s="1" t="s">
        <v>135</v>
      </c>
      <c r="AH3">
        <f>8</f>
        <v>8</v>
      </c>
      <c r="AI3">
        <v>10</v>
      </c>
    </row>
    <row r="4" spans="1:35" ht="13" thickBot="1">
      <c r="A4" s="1"/>
      <c r="B4" s="246" t="s">
        <v>144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8"/>
      <c r="N4" s="249" t="s">
        <v>145</v>
      </c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1"/>
      <c r="AH4">
        <f>(AH6-AH2)/(AH3-AH2)</f>
        <v>0.36061381074168802</v>
      </c>
      <c r="AI4">
        <f>(AI6-AI2)/(AI3-AI2)</f>
        <v>0.48849104859335041</v>
      </c>
    </row>
    <row r="5" spans="1:35">
      <c r="A5" t="s">
        <v>137</v>
      </c>
      <c r="B5" s="29">
        <v>2</v>
      </c>
      <c r="C5" s="29">
        <f>+B5+1</f>
        <v>3</v>
      </c>
      <c r="D5" s="29">
        <f t="shared" ref="D5:AG5" si="0">+C5+1</f>
        <v>4</v>
      </c>
      <c r="E5" s="29">
        <f t="shared" si="0"/>
        <v>5</v>
      </c>
      <c r="F5" s="29">
        <f t="shared" si="0"/>
        <v>6</v>
      </c>
      <c r="G5" s="29">
        <f t="shared" si="0"/>
        <v>7</v>
      </c>
      <c r="H5" s="29">
        <f t="shared" si="0"/>
        <v>8</v>
      </c>
      <c r="I5" s="29">
        <f t="shared" si="0"/>
        <v>9</v>
      </c>
      <c r="J5" s="29">
        <f t="shared" si="0"/>
        <v>10</v>
      </c>
      <c r="K5" s="29">
        <f t="shared" si="0"/>
        <v>11</v>
      </c>
      <c r="L5" s="29">
        <f t="shared" si="0"/>
        <v>12</v>
      </c>
      <c r="M5" s="29">
        <f t="shared" si="0"/>
        <v>13</v>
      </c>
      <c r="N5">
        <f t="shared" si="0"/>
        <v>14</v>
      </c>
      <c r="O5">
        <f t="shared" si="0"/>
        <v>15</v>
      </c>
      <c r="P5">
        <f t="shared" si="0"/>
        <v>16</v>
      </c>
      <c r="Q5">
        <f t="shared" si="0"/>
        <v>17</v>
      </c>
      <c r="R5">
        <f t="shared" si="0"/>
        <v>18</v>
      </c>
      <c r="S5">
        <f t="shared" si="0"/>
        <v>19</v>
      </c>
      <c r="T5">
        <f t="shared" si="0"/>
        <v>20</v>
      </c>
      <c r="U5">
        <f t="shared" si="0"/>
        <v>21</v>
      </c>
      <c r="V5">
        <f t="shared" si="0"/>
        <v>22</v>
      </c>
      <c r="W5">
        <f t="shared" si="0"/>
        <v>23</v>
      </c>
      <c r="X5">
        <f t="shared" si="0"/>
        <v>24</v>
      </c>
      <c r="Y5">
        <f t="shared" si="0"/>
        <v>25</v>
      </c>
      <c r="Z5">
        <f t="shared" si="0"/>
        <v>26</v>
      </c>
      <c r="AA5">
        <f t="shared" si="0"/>
        <v>27</v>
      </c>
      <c r="AB5">
        <f t="shared" si="0"/>
        <v>28</v>
      </c>
      <c r="AC5">
        <f t="shared" si="0"/>
        <v>29</v>
      </c>
      <c r="AD5">
        <f t="shared" si="0"/>
        <v>30</v>
      </c>
      <c r="AE5">
        <f t="shared" si="0"/>
        <v>31</v>
      </c>
      <c r="AF5">
        <f t="shared" si="0"/>
        <v>32</v>
      </c>
      <c r="AG5">
        <f t="shared" si="0"/>
        <v>33</v>
      </c>
      <c r="AH5">
        <v>34</v>
      </c>
      <c r="AI5">
        <v>35</v>
      </c>
    </row>
    <row r="6" spans="1:35" ht="13">
      <c r="A6" t="s">
        <v>53</v>
      </c>
      <c r="B6" s="30" t="s">
        <v>102</v>
      </c>
      <c r="C6" s="30" t="s">
        <v>103</v>
      </c>
      <c r="D6" s="30" t="s">
        <v>104</v>
      </c>
      <c r="E6" s="30" t="s">
        <v>105</v>
      </c>
      <c r="F6" s="30" t="s">
        <v>106</v>
      </c>
      <c r="G6" s="30" t="s">
        <v>107</v>
      </c>
      <c r="H6" s="30" t="s">
        <v>108</v>
      </c>
      <c r="I6" s="30" t="s">
        <v>109</v>
      </c>
      <c r="J6" s="30" t="s">
        <v>110</v>
      </c>
      <c r="K6" s="30" t="s">
        <v>111</v>
      </c>
      <c r="L6" s="30" t="s">
        <v>112</v>
      </c>
      <c r="M6" s="30" t="s">
        <v>113</v>
      </c>
      <c r="N6" s="20" t="s">
        <v>114</v>
      </c>
      <c r="O6" s="20" t="s">
        <v>115</v>
      </c>
      <c r="P6" s="20" t="s">
        <v>116</v>
      </c>
      <c r="Q6" s="20" t="s">
        <v>117</v>
      </c>
      <c r="R6" s="20" t="s">
        <v>118</v>
      </c>
      <c r="S6" s="20" t="s">
        <v>119</v>
      </c>
      <c r="T6" s="20" t="s">
        <v>120</v>
      </c>
      <c r="U6" s="20" t="s">
        <v>121</v>
      </c>
      <c r="V6" s="20" t="s">
        <v>122</v>
      </c>
      <c r="W6" s="20" t="s">
        <v>123</v>
      </c>
      <c r="X6" s="20" t="s">
        <v>124</v>
      </c>
      <c r="Y6" s="20" t="s">
        <v>125</v>
      </c>
      <c r="Z6" s="20" t="s">
        <v>126</v>
      </c>
      <c r="AA6" s="20" t="s">
        <v>127</v>
      </c>
      <c r="AB6" s="20" t="s">
        <v>128</v>
      </c>
      <c r="AC6" s="20" t="s">
        <v>129</v>
      </c>
      <c r="AD6" s="20" t="s">
        <v>130</v>
      </c>
      <c r="AE6" s="20" t="s">
        <v>131</v>
      </c>
      <c r="AF6" s="20" t="s">
        <v>132</v>
      </c>
      <c r="AG6" s="20" t="s">
        <v>133</v>
      </c>
      <c r="AH6" s="20">
        <v>7</v>
      </c>
      <c r="AI6" s="20">
        <v>9</v>
      </c>
    </row>
    <row r="7" spans="1:35">
      <c r="A7">
        <v>5</v>
      </c>
      <c r="B7" s="31">
        <v>347.03</v>
      </c>
      <c r="C7" s="31">
        <v>443.45</v>
      </c>
      <c r="D7" s="31">
        <v>691.61</v>
      </c>
      <c r="E7" s="31">
        <v>746.9</v>
      </c>
      <c r="F7" s="31">
        <v>942.07</v>
      </c>
      <c r="G7" s="31">
        <v>1148.97</v>
      </c>
      <c r="H7" s="31">
        <v>1192.6600000000001</v>
      </c>
      <c r="I7" s="31">
        <v>1449.66</v>
      </c>
      <c r="J7" s="31">
        <v>1561.38</v>
      </c>
      <c r="K7" s="31">
        <v>1965.52</v>
      </c>
      <c r="L7" s="31">
        <v>1979.31</v>
      </c>
      <c r="M7" s="31">
        <v>2484.2600000000002</v>
      </c>
      <c r="N7">
        <v>1225</v>
      </c>
      <c r="O7">
        <v>1480</v>
      </c>
      <c r="P7">
        <v>1592</v>
      </c>
      <c r="Q7">
        <v>1993</v>
      </c>
      <c r="R7">
        <v>2003</v>
      </c>
      <c r="S7">
        <v>2515</v>
      </c>
      <c r="T7">
        <v>3064</v>
      </c>
      <c r="U7">
        <v>3974</v>
      </c>
      <c r="V7">
        <v>4359</v>
      </c>
      <c r="W7">
        <v>5637</v>
      </c>
      <c r="X7">
        <v>6019</v>
      </c>
      <c r="Y7">
        <v>7334</v>
      </c>
      <c r="Z7">
        <v>9059</v>
      </c>
      <c r="AA7">
        <v>13211</v>
      </c>
      <c r="AB7">
        <v>15967</v>
      </c>
      <c r="AC7">
        <v>28878</v>
      </c>
      <c r="AD7">
        <v>38359</v>
      </c>
      <c r="AE7">
        <v>64553</v>
      </c>
      <c r="AF7">
        <v>70732</v>
      </c>
      <c r="AG7">
        <v>93659</v>
      </c>
      <c r="AH7" s="21">
        <f>P7*(1-$AH$4)+Q7*$AH$4</f>
        <v>1736.6061381074169</v>
      </c>
      <c r="AI7" s="21">
        <f>R7*(1-$AI$4)+S7*$AI$4</f>
        <v>2253.107416879795</v>
      </c>
    </row>
    <row r="8" spans="1:35">
      <c r="A8">
        <v>6</v>
      </c>
      <c r="B8" s="31">
        <v>331.97</v>
      </c>
      <c r="C8" s="31">
        <v>424.2</v>
      </c>
      <c r="D8" s="31">
        <v>661.59</v>
      </c>
      <c r="E8" s="31">
        <v>714.47</v>
      </c>
      <c r="F8" s="31">
        <v>901.17</v>
      </c>
      <c r="G8" s="31">
        <v>1099.0899999999999</v>
      </c>
      <c r="H8" s="31">
        <v>1140.8900000000001</v>
      </c>
      <c r="I8" s="31">
        <v>1386.73</v>
      </c>
      <c r="J8" s="31">
        <v>1493.6</v>
      </c>
      <c r="K8" s="31">
        <v>1880.2</v>
      </c>
      <c r="L8" s="31">
        <v>1893.39</v>
      </c>
      <c r="M8" s="31">
        <v>2376.42</v>
      </c>
      <c r="N8">
        <v>1172</v>
      </c>
      <c r="O8">
        <v>1416</v>
      </c>
      <c r="P8">
        <v>1523</v>
      </c>
      <c r="Q8">
        <v>1907</v>
      </c>
      <c r="R8">
        <v>1916</v>
      </c>
      <c r="S8">
        <v>2405</v>
      </c>
      <c r="T8">
        <v>2927</v>
      </c>
      <c r="U8">
        <v>3785</v>
      </c>
      <c r="V8">
        <v>4142</v>
      </c>
      <c r="W8">
        <v>5336</v>
      </c>
      <c r="X8">
        <v>5690</v>
      </c>
      <c r="Y8">
        <v>6915</v>
      </c>
      <c r="Z8">
        <v>8518</v>
      </c>
      <c r="AA8">
        <v>12388</v>
      </c>
      <c r="AB8">
        <v>14972</v>
      </c>
      <c r="AC8">
        <v>27077</v>
      </c>
      <c r="AD8">
        <v>35967</v>
      </c>
      <c r="AE8">
        <v>60528</v>
      </c>
      <c r="AF8">
        <v>66321</v>
      </c>
      <c r="AG8">
        <v>87818</v>
      </c>
      <c r="AH8" s="21">
        <f t="shared" ref="AH8:AH71" si="1">P8*(1-$AH$4)+Q8*$AH$4</f>
        <v>1661.4757033248079</v>
      </c>
      <c r="AI8" s="21">
        <f t="shared" ref="AI8:AI71" si="2">R8*(1-$AI$4)+S8*$AI$4</f>
        <v>2154.8721227621481</v>
      </c>
    </row>
    <row r="9" spans="1:35">
      <c r="A9">
        <v>7</v>
      </c>
      <c r="B9" s="31">
        <v>319.05</v>
      </c>
      <c r="C9" s="31">
        <v>407.68</v>
      </c>
      <c r="D9" s="31">
        <v>635.84</v>
      </c>
      <c r="E9" s="31">
        <v>686.66</v>
      </c>
      <c r="F9" s="31">
        <v>866.09</v>
      </c>
      <c r="G9" s="31">
        <v>1056.3</v>
      </c>
      <c r="H9" s="31">
        <v>1096.47</v>
      </c>
      <c r="I9" s="31">
        <v>1332.74</v>
      </c>
      <c r="J9" s="31">
        <v>1435.46</v>
      </c>
      <c r="K9" s="31">
        <v>1807</v>
      </c>
      <c r="L9" s="31">
        <v>1819.68</v>
      </c>
      <c r="M9" s="31">
        <v>2283.91</v>
      </c>
      <c r="N9">
        <v>1126</v>
      </c>
      <c r="O9">
        <v>1361</v>
      </c>
      <c r="P9">
        <v>1463</v>
      </c>
      <c r="Q9">
        <v>1832</v>
      </c>
      <c r="R9">
        <v>1841</v>
      </c>
      <c r="S9">
        <v>2311</v>
      </c>
      <c r="T9">
        <v>2811</v>
      </c>
      <c r="U9">
        <v>3623</v>
      </c>
      <c r="V9">
        <v>3957</v>
      </c>
      <c r="W9">
        <v>5081</v>
      </c>
      <c r="X9">
        <v>5412</v>
      </c>
      <c r="Y9">
        <v>6562</v>
      </c>
      <c r="Z9">
        <v>8063</v>
      </c>
      <c r="AA9">
        <v>11697</v>
      </c>
      <c r="AB9">
        <v>14138</v>
      </c>
      <c r="AC9">
        <v>25569</v>
      </c>
      <c r="AD9">
        <v>33963</v>
      </c>
      <c r="AE9">
        <v>57155</v>
      </c>
      <c r="AF9">
        <v>62626</v>
      </c>
      <c r="AG9">
        <v>82925</v>
      </c>
      <c r="AH9" s="21">
        <f t="shared" si="1"/>
        <v>1596.0664961636828</v>
      </c>
      <c r="AI9" s="21">
        <f t="shared" si="2"/>
        <v>2070.5907928388747</v>
      </c>
    </row>
    <row r="10" spans="1:35">
      <c r="A10">
        <v>8</v>
      </c>
      <c r="B10" s="31">
        <v>307.92</v>
      </c>
      <c r="C10" s="31">
        <v>393.46</v>
      </c>
      <c r="D10" s="31">
        <v>613.66</v>
      </c>
      <c r="E10" s="31">
        <v>662.71</v>
      </c>
      <c r="F10" s="31">
        <v>835.88</v>
      </c>
      <c r="G10" s="31">
        <v>1019.46</v>
      </c>
      <c r="H10" s="31">
        <v>1058.23</v>
      </c>
      <c r="I10" s="31">
        <v>1286.26</v>
      </c>
      <c r="J10" s="31">
        <v>1385.39</v>
      </c>
      <c r="K10" s="31">
        <v>1743.97</v>
      </c>
      <c r="L10" s="31">
        <v>1756.21</v>
      </c>
      <c r="M10" s="31">
        <v>2204.25</v>
      </c>
      <c r="N10">
        <v>1087</v>
      </c>
      <c r="O10">
        <v>1313</v>
      </c>
      <c r="P10">
        <v>1412</v>
      </c>
      <c r="Q10">
        <v>1768</v>
      </c>
      <c r="R10">
        <v>1777</v>
      </c>
      <c r="S10">
        <v>2230</v>
      </c>
      <c r="T10">
        <v>2710</v>
      </c>
      <c r="U10">
        <v>3484</v>
      </c>
      <c r="V10">
        <v>3798</v>
      </c>
      <c r="W10">
        <v>4863</v>
      </c>
      <c r="X10">
        <v>5174</v>
      </c>
      <c r="Y10">
        <v>6261</v>
      </c>
      <c r="Z10">
        <v>7678</v>
      </c>
      <c r="AA10">
        <v>11113</v>
      </c>
      <c r="AB10">
        <v>13432</v>
      </c>
      <c r="AC10">
        <v>24292</v>
      </c>
      <c r="AD10">
        <v>32268</v>
      </c>
      <c r="AE10">
        <v>54302</v>
      </c>
      <c r="AF10">
        <v>59499</v>
      </c>
      <c r="AG10">
        <v>78785</v>
      </c>
      <c r="AH10" s="21">
        <f t="shared" si="1"/>
        <v>1540.3785166240409</v>
      </c>
      <c r="AI10" s="21">
        <f t="shared" si="2"/>
        <v>1998.2864450127877</v>
      </c>
    </row>
    <row r="11" spans="1:35">
      <c r="A11">
        <v>9</v>
      </c>
      <c r="B11" s="31">
        <v>298.32</v>
      </c>
      <c r="C11" s="31">
        <v>381.2</v>
      </c>
      <c r="D11" s="31">
        <v>594.52</v>
      </c>
      <c r="E11" s="31">
        <v>642.04</v>
      </c>
      <c r="F11" s="31">
        <v>809.82</v>
      </c>
      <c r="G11" s="31">
        <v>987.67</v>
      </c>
      <c r="H11" s="31">
        <v>1025.23</v>
      </c>
      <c r="I11" s="31">
        <v>1246.1500000000001</v>
      </c>
      <c r="J11" s="31">
        <v>1342.19</v>
      </c>
      <c r="K11" s="31">
        <v>1689.59</v>
      </c>
      <c r="L11" s="31">
        <v>1701.45</v>
      </c>
      <c r="M11" s="31">
        <v>2135.5100000000002</v>
      </c>
      <c r="N11">
        <v>1053</v>
      </c>
      <c r="O11">
        <v>1272</v>
      </c>
      <c r="P11">
        <v>1368</v>
      </c>
      <c r="Q11">
        <v>1713</v>
      </c>
      <c r="R11">
        <v>1722</v>
      </c>
      <c r="S11">
        <v>2160</v>
      </c>
      <c r="T11">
        <v>2624</v>
      </c>
      <c r="U11">
        <v>3364</v>
      </c>
      <c r="V11">
        <v>3661</v>
      </c>
      <c r="W11">
        <v>4675</v>
      </c>
      <c r="X11">
        <v>4970</v>
      </c>
      <c r="Y11">
        <v>6003</v>
      </c>
      <c r="Z11">
        <v>7348</v>
      </c>
      <c r="AA11">
        <v>10615</v>
      </c>
      <c r="AB11">
        <v>12830</v>
      </c>
      <c r="AC11">
        <v>23204</v>
      </c>
      <c r="AD11">
        <v>30822</v>
      </c>
      <c r="AE11">
        <v>51868</v>
      </c>
      <c r="AF11">
        <v>56833</v>
      </c>
      <c r="AG11">
        <v>75255</v>
      </c>
      <c r="AH11" s="21">
        <f t="shared" si="1"/>
        <v>1492.4117647058824</v>
      </c>
      <c r="AI11" s="21">
        <f t="shared" si="2"/>
        <v>1935.9590792838876</v>
      </c>
    </row>
    <row r="12" spans="1:35">
      <c r="A12">
        <v>10</v>
      </c>
      <c r="B12" s="31">
        <v>290.02999999999997</v>
      </c>
      <c r="C12" s="31">
        <v>370.61</v>
      </c>
      <c r="D12" s="31">
        <v>578.01</v>
      </c>
      <c r="E12" s="31">
        <v>624.21</v>
      </c>
      <c r="F12" s="31">
        <v>787.32</v>
      </c>
      <c r="G12" s="31">
        <v>960.23</v>
      </c>
      <c r="H12" s="31">
        <v>996.75</v>
      </c>
      <c r="I12" s="31">
        <v>1211.53</v>
      </c>
      <c r="J12" s="31">
        <v>1304.9000000000001</v>
      </c>
      <c r="K12" s="31">
        <v>1642.65</v>
      </c>
      <c r="L12" s="31">
        <v>1654.18</v>
      </c>
      <c r="M12" s="31">
        <v>2076.1799999999998</v>
      </c>
      <c r="N12">
        <v>1024</v>
      </c>
      <c r="O12">
        <v>1237</v>
      </c>
      <c r="P12">
        <v>1330</v>
      </c>
      <c r="Q12">
        <v>1666</v>
      </c>
      <c r="R12">
        <v>1674</v>
      </c>
      <c r="S12">
        <v>2100</v>
      </c>
      <c r="T12">
        <v>2549</v>
      </c>
      <c r="U12">
        <v>3261</v>
      </c>
      <c r="V12">
        <v>3543</v>
      </c>
      <c r="W12">
        <v>4514</v>
      </c>
      <c r="X12">
        <v>4795</v>
      </c>
      <c r="Y12">
        <v>5782</v>
      </c>
      <c r="Z12">
        <v>7064</v>
      </c>
      <c r="AA12">
        <v>10188</v>
      </c>
      <c r="AB12">
        <v>12313</v>
      </c>
      <c r="AC12">
        <v>22270</v>
      </c>
      <c r="AD12">
        <v>29581</v>
      </c>
      <c r="AE12">
        <v>49781</v>
      </c>
      <c r="AF12">
        <v>54545</v>
      </c>
      <c r="AG12">
        <v>72226</v>
      </c>
      <c r="AH12" s="21">
        <f t="shared" si="1"/>
        <v>1451.1662404092071</v>
      </c>
      <c r="AI12" s="21">
        <f t="shared" si="2"/>
        <v>1882.0971867007675</v>
      </c>
    </row>
    <row r="13" spans="1:35">
      <c r="A13">
        <v>11</v>
      </c>
      <c r="B13" s="31">
        <v>282.89</v>
      </c>
      <c r="C13" s="31">
        <v>361.48</v>
      </c>
      <c r="D13" s="31">
        <v>563.77</v>
      </c>
      <c r="E13" s="31">
        <v>608.84</v>
      </c>
      <c r="F13" s="31">
        <v>767.93</v>
      </c>
      <c r="G13" s="31">
        <v>936.59</v>
      </c>
      <c r="H13" s="31">
        <v>972.21</v>
      </c>
      <c r="I13" s="31">
        <v>1181.7</v>
      </c>
      <c r="J13" s="31">
        <v>1272.77</v>
      </c>
      <c r="K13" s="31">
        <v>1602.2</v>
      </c>
      <c r="L13" s="31">
        <v>1613.45</v>
      </c>
      <c r="M13" s="31">
        <v>2025.06</v>
      </c>
      <c r="N13">
        <v>998</v>
      </c>
      <c r="O13">
        <v>1206</v>
      </c>
      <c r="P13">
        <v>1298</v>
      </c>
      <c r="Q13">
        <v>1625</v>
      </c>
      <c r="R13">
        <v>1633</v>
      </c>
      <c r="S13">
        <v>2048</v>
      </c>
      <c r="T13">
        <v>2484</v>
      </c>
      <c r="U13">
        <v>3172</v>
      </c>
      <c r="V13">
        <v>3441</v>
      </c>
      <c r="W13">
        <v>4374</v>
      </c>
      <c r="X13">
        <v>4643</v>
      </c>
      <c r="Y13">
        <v>5590</v>
      </c>
      <c r="Z13">
        <v>6820</v>
      </c>
      <c r="AA13">
        <v>9820</v>
      </c>
      <c r="AB13">
        <v>11869</v>
      </c>
      <c r="AC13">
        <v>21465</v>
      </c>
      <c r="AD13">
        <v>28512</v>
      </c>
      <c r="AE13">
        <v>47982</v>
      </c>
      <c r="AF13">
        <v>52574</v>
      </c>
      <c r="AG13">
        <v>69616</v>
      </c>
      <c r="AH13" s="21">
        <f t="shared" si="1"/>
        <v>1415.9207161125319</v>
      </c>
      <c r="AI13" s="21">
        <f t="shared" si="2"/>
        <v>1835.7237851662403</v>
      </c>
    </row>
    <row r="14" spans="1:35">
      <c r="A14">
        <v>12</v>
      </c>
      <c r="B14" s="31">
        <v>276.76</v>
      </c>
      <c r="C14" s="31">
        <v>353.65</v>
      </c>
      <c r="D14" s="31">
        <v>551.55999999999995</v>
      </c>
      <c r="E14" s="31">
        <v>595.64</v>
      </c>
      <c r="F14" s="31">
        <v>751.29</v>
      </c>
      <c r="G14" s="31">
        <v>916.29</v>
      </c>
      <c r="H14" s="31">
        <v>951.14</v>
      </c>
      <c r="I14" s="31">
        <v>1156.0899999999999</v>
      </c>
      <c r="J14" s="31">
        <v>1245.19</v>
      </c>
      <c r="K14" s="31">
        <v>1567.48</v>
      </c>
      <c r="L14" s="31">
        <v>1578.48</v>
      </c>
      <c r="M14" s="31">
        <v>1981.18</v>
      </c>
      <c r="N14">
        <v>977</v>
      </c>
      <c r="O14">
        <v>1180</v>
      </c>
      <c r="P14">
        <v>1269</v>
      </c>
      <c r="Q14">
        <v>1589</v>
      </c>
      <c r="R14">
        <v>1597</v>
      </c>
      <c r="S14">
        <v>2004</v>
      </c>
      <c r="T14">
        <v>2429</v>
      </c>
      <c r="U14">
        <v>3095</v>
      </c>
      <c r="V14">
        <v>3354</v>
      </c>
      <c r="W14">
        <v>4254</v>
      </c>
      <c r="X14">
        <v>4512</v>
      </c>
      <c r="Y14">
        <v>5425</v>
      </c>
      <c r="Z14">
        <v>6609</v>
      </c>
      <c r="AA14">
        <v>9502</v>
      </c>
      <c r="AB14">
        <v>11484</v>
      </c>
      <c r="AC14">
        <v>20770</v>
      </c>
      <c r="AD14">
        <v>27589</v>
      </c>
      <c r="AE14">
        <v>46427</v>
      </c>
      <c r="AF14">
        <v>50871</v>
      </c>
      <c r="AG14">
        <v>67361</v>
      </c>
      <c r="AH14" s="21">
        <f t="shared" si="1"/>
        <v>1384.3964194373402</v>
      </c>
      <c r="AI14" s="21">
        <f t="shared" si="2"/>
        <v>1795.8158567774935</v>
      </c>
    </row>
    <row r="15" spans="1:35">
      <c r="A15">
        <v>13</v>
      </c>
      <c r="B15" s="31">
        <v>271.52999999999997</v>
      </c>
      <c r="C15" s="31">
        <v>346.97</v>
      </c>
      <c r="D15" s="31">
        <v>541.14</v>
      </c>
      <c r="E15" s="31">
        <v>584.39</v>
      </c>
      <c r="F15" s="31">
        <v>737.1</v>
      </c>
      <c r="G15" s="31">
        <v>898.99</v>
      </c>
      <c r="H15" s="31">
        <v>933.18</v>
      </c>
      <c r="I15" s="31">
        <v>1134.25</v>
      </c>
      <c r="J15" s="31">
        <v>1221.67</v>
      </c>
      <c r="K15" s="31">
        <v>1537.88</v>
      </c>
      <c r="L15" s="31">
        <v>1548.67</v>
      </c>
      <c r="M15" s="31">
        <v>1943.76</v>
      </c>
      <c r="N15">
        <v>958</v>
      </c>
      <c r="O15">
        <v>1158</v>
      </c>
      <c r="P15">
        <v>1245</v>
      </c>
      <c r="Q15">
        <v>1559</v>
      </c>
      <c r="R15">
        <v>1567</v>
      </c>
      <c r="S15">
        <v>1965</v>
      </c>
      <c r="T15">
        <v>2382</v>
      </c>
      <c r="U15">
        <v>3029</v>
      </c>
      <c r="V15">
        <v>3278</v>
      </c>
      <c r="W15">
        <v>4150</v>
      </c>
      <c r="X15">
        <v>4399</v>
      </c>
      <c r="Y15">
        <v>5282</v>
      </c>
      <c r="Z15">
        <v>6426</v>
      </c>
      <c r="AA15">
        <v>9227</v>
      </c>
      <c r="AB15">
        <v>11151</v>
      </c>
      <c r="AC15">
        <v>20168</v>
      </c>
      <c r="AD15">
        <v>26790</v>
      </c>
      <c r="AE15">
        <v>45083</v>
      </c>
      <c r="AF15">
        <v>49398</v>
      </c>
      <c r="AG15">
        <v>65410</v>
      </c>
      <c r="AH15" s="21">
        <f t="shared" si="1"/>
        <v>1358.23273657289</v>
      </c>
      <c r="AI15" s="21">
        <f t="shared" si="2"/>
        <v>1761.4194373401533</v>
      </c>
    </row>
    <row r="16" spans="1:35">
      <c r="A16">
        <v>14</v>
      </c>
      <c r="B16" s="31">
        <v>267.12</v>
      </c>
      <c r="C16" s="31">
        <v>341.33</v>
      </c>
      <c r="D16" s="31">
        <v>532.35</v>
      </c>
      <c r="E16" s="31">
        <v>574.9</v>
      </c>
      <c r="F16" s="31">
        <v>725.13</v>
      </c>
      <c r="G16" s="31">
        <v>884.38</v>
      </c>
      <c r="H16" s="31">
        <v>918.02</v>
      </c>
      <c r="I16" s="31">
        <v>1115.83</v>
      </c>
      <c r="J16" s="31">
        <v>1201.83</v>
      </c>
      <c r="K16" s="31">
        <v>1512.9</v>
      </c>
      <c r="L16" s="31">
        <v>1523.52</v>
      </c>
      <c r="M16" s="31">
        <v>1912.19</v>
      </c>
      <c r="N16">
        <v>943</v>
      </c>
      <c r="O16">
        <v>1139</v>
      </c>
      <c r="P16">
        <v>1225</v>
      </c>
      <c r="Q16">
        <v>1534</v>
      </c>
      <c r="R16">
        <v>1542</v>
      </c>
      <c r="S16">
        <v>1933</v>
      </c>
      <c r="T16">
        <v>2342</v>
      </c>
      <c r="U16">
        <v>2973</v>
      </c>
      <c r="V16">
        <v>3213</v>
      </c>
      <c r="W16">
        <v>4061</v>
      </c>
      <c r="X16">
        <v>4302</v>
      </c>
      <c r="Y16">
        <v>5159</v>
      </c>
      <c r="Z16">
        <v>6268</v>
      </c>
      <c r="AA16">
        <v>8989</v>
      </c>
      <c r="AB16">
        <v>10864</v>
      </c>
      <c r="AC16">
        <v>19648</v>
      </c>
      <c r="AD16">
        <v>26099</v>
      </c>
      <c r="AE16">
        <v>43921</v>
      </c>
      <c r="AF16">
        <v>48125</v>
      </c>
      <c r="AG16">
        <v>63724</v>
      </c>
      <c r="AH16" s="21">
        <f t="shared" si="1"/>
        <v>1336.4296675191815</v>
      </c>
      <c r="AI16" s="21">
        <f t="shared" si="2"/>
        <v>1733</v>
      </c>
    </row>
    <row r="17" spans="1:35">
      <c r="A17">
        <v>15</v>
      </c>
      <c r="B17" s="31">
        <v>263.45999999999998</v>
      </c>
      <c r="C17" s="31">
        <v>336.65</v>
      </c>
      <c r="D17" s="31">
        <v>525.04999999999995</v>
      </c>
      <c r="E17" s="31">
        <v>567.02</v>
      </c>
      <c r="F17" s="31">
        <v>715.18</v>
      </c>
      <c r="G17" s="31">
        <v>872.25</v>
      </c>
      <c r="H17" s="31">
        <v>905.42</v>
      </c>
      <c r="I17" s="31">
        <v>1100.52</v>
      </c>
      <c r="J17" s="31">
        <v>1185.3399999999999</v>
      </c>
      <c r="K17" s="31">
        <v>1492.15</v>
      </c>
      <c r="L17" s="31">
        <v>1502.62</v>
      </c>
      <c r="M17" s="31">
        <v>1885.96</v>
      </c>
      <c r="N17">
        <v>930</v>
      </c>
      <c r="O17">
        <v>1124</v>
      </c>
      <c r="P17">
        <v>1208</v>
      </c>
      <c r="Q17">
        <v>1513</v>
      </c>
      <c r="R17">
        <v>1520</v>
      </c>
      <c r="S17">
        <v>1907</v>
      </c>
      <c r="T17">
        <v>2308</v>
      </c>
      <c r="U17">
        <v>2926</v>
      </c>
      <c r="V17">
        <v>3159</v>
      </c>
      <c r="W17">
        <v>3985</v>
      </c>
      <c r="X17">
        <v>4219</v>
      </c>
      <c r="Y17">
        <v>5053</v>
      </c>
      <c r="Z17">
        <v>6133</v>
      </c>
      <c r="AA17">
        <v>8784</v>
      </c>
      <c r="AB17">
        <v>10616</v>
      </c>
      <c r="AC17">
        <v>19200</v>
      </c>
      <c r="AD17">
        <v>25504</v>
      </c>
      <c r="AE17">
        <v>42919</v>
      </c>
      <c r="AF17">
        <v>47027</v>
      </c>
      <c r="AG17">
        <v>62270</v>
      </c>
      <c r="AH17" s="21">
        <f t="shared" si="1"/>
        <v>1317.9872122762149</v>
      </c>
      <c r="AI17" s="21">
        <f t="shared" si="2"/>
        <v>1709.0460358056266</v>
      </c>
    </row>
    <row r="18" spans="1:35">
      <c r="A18">
        <v>16</v>
      </c>
      <c r="B18" s="31">
        <v>260.19</v>
      </c>
      <c r="C18" s="31">
        <v>332.47</v>
      </c>
      <c r="D18" s="31">
        <v>518.53</v>
      </c>
      <c r="E18" s="31">
        <v>559.98</v>
      </c>
      <c r="F18" s="31">
        <v>706.31</v>
      </c>
      <c r="G18" s="31">
        <v>861.43</v>
      </c>
      <c r="H18" s="31">
        <v>894.19</v>
      </c>
      <c r="I18" s="31">
        <v>1086.8699999999999</v>
      </c>
      <c r="J18" s="31">
        <v>1170.6300000000001</v>
      </c>
      <c r="K18" s="31">
        <v>1473.63</v>
      </c>
      <c r="L18" s="31">
        <v>1483.97</v>
      </c>
      <c r="M18" s="31">
        <v>1862.55</v>
      </c>
      <c r="N18">
        <v>918</v>
      </c>
      <c r="O18">
        <v>1110</v>
      </c>
      <c r="P18">
        <v>1193</v>
      </c>
      <c r="Q18">
        <v>1494</v>
      </c>
      <c r="R18">
        <v>1502</v>
      </c>
      <c r="S18">
        <v>1883</v>
      </c>
      <c r="T18">
        <v>2278</v>
      </c>
      <c r="U18">
        <v>2883</v>
      </c>
      <c r="V18">
        <v>3109</v>
      </c>
      <c r="W18">
        <v>3916</v>
      </c>
      <c r="X18">
        <v>4144</v>
      </c>
      <c r="Y18">
        <v>4957</v>
      </c>
      <c r="Z18">
        <v>6010</v>
      </c>
      <c r="AA18">
        <v>8598</v>
      </c>
      <c r="AB18">
        <v>10392</v>
      </c>
      <c r="AC18">
        <v>18794</v>
      </c>
      <c r="AD18">
        <v>24964</v>
      </c>
      <c r="AE18">
        <v>42011</v>
      </c>
      <c r="AF18">
        <v>46032</v>
      </c>
      <c r="AG18">
        <v>60952</v>
      </c>
      <c r="AH18" s="21">
        <f t="shared" si="1"/>
        <v>1301.5447570332481</v>
      </c>
      <c r="AI18" s="21">
        <f t="shared" si="2"/>
        <v>1688.1150895140663</v>
      </c>
    </row>
    <row r="19" spans="1:35">
      <c r="A19">
        <v>17</v>
      </c>
      <c r="B19" s="31">
        <v>257</v>
      </c>
      <c r="C19" s="31">
        <v>328.4</v>
      </c>
      <c r="D19" s="31">
        <v>512.17999999999995</v>
      </c>
      <c r="E19" s="31">
        <v>553.12</v>
      </c>
      <c r="F19" s="31">
        <v>697.65</v>
      </c>
      <c r="G19" s="31">
        <v>850.87</v>
      </c>
      <c r="H19" s="31">
        <v>883.23</v>
      </c>
      <c r="I19" s="31">
        <v>1073.54</v>
      </c>
      <c r="J19" s="31">
        <v>1156.28</v>
      </c>
      <c r="K19" s="31">
        <v>1455.57</v>
      </c>
      <c r="L19" s="31">
        <v>1465.78</v>
      </c>
      <c r="M19" s="31">
        <v>1839.72</v>
      </c>
      <c r="N19">
        <v>907</v>
      </c>
      <c r="O19">
        <v>1096</v>
      </c>
      <c r="P19">
        <v>1179</v>
      </c>
      <c r="Q19">
        <v>1476</v>
      </c>
      <c r="R19">
        <v>1483</v>
      </c>
      <c r="S19">
        <v>1859</v>
      </c>
      <c r="T19">
        <v>2249</v>
      </c>
      <c r="U19">
        <v>2842</v>
      </c>
      <c r="V19">
        <v>3061</v>
      </c>
      <c r="W19">
        <v>3849</v>
      </c>
      <c r="X19">
        <v>4071</v>
      </c>
      <c r="Y19">
        <v>4865</v>
      </c>
      <c r="Z19">
        <v>5892</v>
      </c>
      <c r="AA19">
        <v>8420</v>
      </c>
      <c r="AB19">
        <v>10176</v>
      </c>
      <c r="AC19">
        <v>18404</v>
      </c>
      <c r="AD19">
        <v>24447</v>
      </c>
      <c r="AE19">
        <v>41140</v>
      </c>
      <c r="AF19">
        <v>45078</v>
      </c>
      <c r="AG19">
        <v>59689</v>
      </c>
      <c r="AH19" s="21">
        <f t="shared" si="1"/>
        <v>1286.1023017902812</v>
      </c>
      <c r="AI19" s="21">
        <f t="shared" si="2"/>
        <v>1666.6726342710997</v>
      </c>
    </row>
    <row r="20" spans="1:35">
      <c r="A20">
        <v>18</v>
      </c>
      <c r="B20" s="31">
        <v>254.32</v>
      </c>
      <c r="C20" s="31">
        <v>324.98</v>
      </c>
      <c r="D20" s="31">
        <v>506.84</v>
      </c>
      <c r="E20" s="31">
        <v>547.36</v>
      </c>
      <c r="F20" s="31">
        <v>690.39</v>
      </c>
      <c r="G20" s="31">
        <v>842.01</v>
      </c>
      <c r="H20" s="31">
        <v>874.03</v>
      </c>
      <c r="I20" s="31">
        <v>1062.3699999999999</v>
      </c>
      <c r="J20" s="31">
        <v>1144.24</v>
      </c>
      <c r="K20" s="31">
        <v>1440.41</v>
      </c>
      <c r="L20" s="31">
        <v>1450.52</v>
      </c>
      <c r="M20" s="31">
        <v>1820.57</v>
      </c>
      <c r="N20">
        <v>898</v>
      </c>
      <c r="O20">
        <v>1085</v>
      </c>
      <c r="P20">
        <v>1166</v>
      </c>
      <c r="Q20">
        <v>1461</v>
      </c>
      <c r="R20">
        <v>1468</v>
      </c>
      <c r="S20">
        <v>1840</v>
      </c>
      <c r="T20">
        <v>2225</v>
      </c>
      <c r="U20">
        <v>2807</v>
      </c>
      <c r="V20">
        <v>3021</v>
      </c>
      <c r="W20">
        <v>3794</v>
      </c>
      <c r="X20">
        <v>4011</v>
      </c>
      <c r="Y20">
        <v>4789</v>
      </c>
      <c r="Z20">
        <v>5795</v>
      </c>
      <c r="AA20">
        <v>8273</v>
      </c>
      <c r="AB20">
        <v>9999</v>
      </c>
      <c r="AC20">
        <v>18084</v>
      </c>
      <c r="AD20">
        <v>24021</v>
      </c>
      <c r="AE20">
        <v>40424</v>
      </c>
      <c r="AF20">
        <v>44293</v>
      </c>
      <c r="AG20">
        <v>58650</v>
      </c>
      <c r="AH20" s="21">
        <f t="shared" si="1"/>
        <v>1272.381074168798</v>
      </c>
      <c r="AI20" s="21">
        <f t="shared" si="2"/>
        <v>1649.7186700767263</v>
      </c>
    </row>
    <row r="21" spans="1:35">
      <c r="A21">
        <v>19</v>
      </c>
      <c r="B21" s="31">
        <v>252.59</v>
      </c>
      <c r="C21" s="31">
        <v>322.76</v>
      </c>
      <c r="D21" s="31">
        <v>503.38</v>
      </c>
      <c r="E21" s="31">
        <v>543.62</v>
      </c>
      <c r="F21" s="31">
        <v>685.67</v>
      </c>
      <c r="G21" s="31">
        <v>836.26</v>
      </c>
      <c r="H21" s="31">
        <v>868.07</v>
      </c>
      <c r="I21" s="31">
        <v>1055.1099999999999</v>
      </c>
      <c r="J21" s="31">
        <v>1136.43</v>
      </c>
      <c r="K21" s="31">
        <v>1430.58</v>
      </c>
      <c r="L21" s="31">
        <v>1440.62</v>
      </c>
      <c r="M21" s="31">
        <v>1808.14</v>
      </c>
      <c r="N21">
        <v>891</v>
      </c>
      <c r="O21">
        <v>1077</v>
      </c>
      <c r="P21">
        <v>1159</v>
      </c>
      <c r="Q21">
        <v>1451</v>
      </c>
      <c r="R21">
        <v>1458</v>
      </c>
      <c r="S21">
        <v>1827</v>
      </c>
      <c r="T21">
        <v>2209</v>
      </c>
      <c r="U21">
        <v>2785</v>
      </c>
      <c r="V21">
        <v>2995</v>
      </c>
      <c r="W21">
        <v>3758</v>
      </c>
      <c r="X21">
        <v>3972</v>
      </c>
      <c r="Y21">
        <v>4739</v>
      </c>
      <c r="Z21">
        <v>5731</v>
      </c>
      <c r="AA21">
        <v>8177</v>
      </c>
      <c r="AB21">
        <v>9883</v>
      </c>
      <c r="AC21">
        <v>17874</v>
      </c>
      <c r="AD21">
        <v>23743</v>
      </c>
      <c r="AE21">
        <v>39956</v>
      </c>
      <c r="AF21">
        <v>43780</v>
      </c>
      <c r="AG21">
        <v>57971</v>
      </c>
      <c r="AH21" s="21">
        <f t="shared" si="1"/>
        <v>1264.2992327365728</v>
      </c>
      <c r="AI21" s="21">
        <f t="shared" si="2"/>
        <v>1638.2531969309462</v>
      </c>
    </row>
    <row r="22" spans="1:35">
      <c r="A22">
        <v>20</v>
      </c>
      <c r="B22" s="31">
        <v>251.7</v>
      </c>
      <c r="C22" s="31">
        <v>321.63</v>
      </c>
      <c r="D22" s="31">
        <v>501.62</v>
      </c>
      <c r="E22" s="31">
        <v>541.72</v>
      </c>
      <c r="F22" s="31">
        <v>683.27</v>
      </c>
      <c r="G22" s="31">
        <v>833.33</v>
      </c>
      <c r="H22" s="31">
        <v>865.03</v>
      </c>
      <c r="I22" s="31">
        <v>1051.42</v>
      </c>
      <c r="J22" s="31">
        <v>1132.45</v>
      </c>
      <c r="K22" s="31">
        <v>1425.57</v>
      </c>
      <c r="L22" s="31">
        <v>1435.57</v>
      </c>
      <c r="M22" s="31">
        <v>1801.81</v>
      </c>
      <c r="N22">
        <v>888</v>
      </c>
      <c r="O22">
        <v>1073</v>
      </c>
      <c r="P22">
        <v>1154</v>
      </c>
      <c r="Q22">
        <v>1446</v>
      </c>
      <c r="R22">
        <v>1453</v>
      </c>
      <c r="S22">
        <v>1821</v>
      </c>
      <c r="T22">
        <v>2201</v>
      </c>
      <c r="U22">
        <v>2773</v>
      </c>
      <c r="V22">
        <v>2982</v>
      </c>
      <c r="W22">
        <v>3740</v>
      </c>
      <c r="X22">
        <v>3952</v>
      </c>
      <c r="Y22">
        <v>4715</v>
      </c>
      <c r="Z22">
        <v>5700</v>
      </c>
      <c r="AA22">
        <v>8131</v>
      </c>
      <c r="AB22">
        <v>9827</v>
      </c>
      <c r="AC22">
        <v>17772</v>
      </c>
      <c r="AD22">
        <v>23608</v>
      </c>
      <c r="AE22">
        <v>39728</v>
      </c>
      <c r="AF22">
        <v>43530</v>
      </c>
      <c r="AG22">
        <v>57640</v>
      </c>
      <c r="AH22" s="21">
        <f t="shared" si="1"/>
        <v>1259.2992327365728</v>
      </c>
      <c r="AI22" s="21">
        <f t="shared" si="2"/>
        <v>1632.7647058823527</v>
      </c>
    </row>
    <row r="23" spans="1:35">
      <c r="A23">
        <v>21</v>
      </c>
      <c r="B23" s="31">
        <v>251.6</v>
      </c>
      <c r="C23" s="31">
        <v>321.5</v>
      </c>
      <c r="D23" s="31">
        <v>501.42</v>
      </c>
      <c r="E23" s="31">
        <v>541.5</v>
      </c>
      <c r="F23" s="31">
        <v>683</v>
      </c>
      <c r="G23" s="31">
        <v>833</v>
      </c>
      <c r="H23" s="31">
        <v>864.68</v>
      </c>
      <c r="I23" s="31">
        <v>1051</v>
      </c>
      <c r="J23" s="31">
        <v>1132</v>
      </c>
      <c r="K23" s="31">
        <v>1425</v>
      </c>
      <c r="L23" s="31">
        <v>1435</v>
      </c>
      <c r="M23" s="31">
        <v>1801.09</v>
      </c>
      <c r="N23">
        <v>888</v>
      </c>
      <c r="O23">
        <v>1073</v>
      </c>
      <c r="P23">
        <v>1154</v>
      </c>
      <c r="Q23">
        <v>1445</v>
      </c>
      <c r="R23">
        <v>1452</v>
      </c>
      <c r="S23">
        <v>1820</v>
      </c>
      <c r="T23">
        <v>2200</v>
      </c>
      <c r="U23">
        <v>2772</v>
      </c>
      <c r="V23">
        <v>2981</v>
      </c>
      <c r="W23">
        <v>3738</v>
      </c>
      <c r="X23">
        <v>3950</v>
      </c>
      <c r="Y23">
        <v>4712</v>
      </c>
      <c r="Z23">
        <v>5696</v>
      </c>
      <c r="AA23">
        <v>8125</v>
      </c>
      <c r="AB23">
        <v>9820</v>
      </c>
      <c r="AC23">
        <v>17760</v>
      </c>
      <c r="AD23">
        <v>23591</v>
      </c>
      <c r="AE23">
        <v>39700</v>
      </c>
      <c r="AF23">
        <v>43500</v>
      </c>
      <c r="AG23">
        <v>57600</v>
      </c>
      <c r="AH23" s="21">
        <f t="shared" si="1"/>
        <v>1258.9386189258312</v>
      </c>
      <c r="AI23" s="21">
        <f t="shared" si="2"/>
        <v>1631.7647058823527</v>
      </c>
    </row>
    <row r="24" spans="1:35">
      <c r="A24">
        <v>22</v>
      </c>
      <c r="B24" s="31">
        <v>251.6</v>
      </c>
      <c r="C24" s="31">
        <v>321.5</v>
      </c>
      <c r="D24" s="31">
        <v>501.42</v>
      </c>
      <c r="E24" s="31">
        <v>541.5</v>
      </c>
      <c r="F24" s="31">
        <v>683</v>
      </c>
      <c r="G24" s="31">
        <v>833</v>
      </c>
      <c r="H24" s="31">
        <v>864.68</v>
      </c>
      <c r="I24" s="31">
        <v>1051</v>
      </c>
      <c r="J24" s="31">
        <v>1132</v>
      </c>
      <c r="K24" s="31">
        <v>1425</v>
      </c>
      <c r="L24" s="31">
        <v>1435</v>
      </c>
      <c r="M24" s="31">
        <v>1801.09</v>
      </c>
      <c r="N24">
        <v>888</v>
      </c>
      <c r="O24">
        <v>1073</v>
      </c>
      <c r="P24">
        <v>1154</v>
      </c>
      <c r="Q24">
        <v>1445</v>
      </c>
      <c r="R24">
        <v>1452</v>
      </c>
      <c r="S24">
        <v>1820</v>
      </c>
      <c r="T24">
        <v>2200</v>
      </c>
      <c r="U24">
        <v>2772</v>
      </c>
      <c r="V24">
        <v>2981</v>
      </c>
      <c r="W24">
        <v>3738</v>
      </c>
      <c r="X24">
        <v>3950</v>
      </c>
      <c r="Y24">
        <v>4712</v>
      </c>
      <c r="Z24">
        <v>5696</v>
      </c>
      <c r="AA24">
        <v>8125</v>
      </c>
      <c r="AB24">
        <v>9820</v>
      </c>
      <c r="AC24">
        <v>17760</v>
      </c>
      <c r="AD24">
        <v>23591</v>
      </c>
      <c r="AE24">
        <v>39700</v>
      </c>
      <c r="AF24">
        <v>43500</v>
      </c>
      <c r="AG24">
        <v>57600</v>
      </c>
      <c r="AH24" s="21">
        <f t="shared" si="1"/>
        <v>1258.9386189258312</v>
      </c>
      <c r="AI24" s="21">
        <f t="shared" si="2"/>
        <v>1631.7647058823527</v>
      </c>
    </row>
    <row r="25" spans="1:35">
      <c r="A25">
        <v>23</v>
      </c>
      <c r="B25" s="31">
        <v>251.6</v>
      </c>
      <c r="C25" s="31">
        <v>321.5</v>
      </c>
      <c r="D25" s="31">
        <v>501.42</v>
      </c>
      <c r="E25" s="31">
        <v>541.5</v>
      </c>
      <c r="F25" s="31">
        <v>683</v>
      </c>
      <c r="G25" s="31">
        <v>833</v>
      </c>
      <c r="H25" s="31">
        <v>864.68</v>
      </c>
      <c r="I25" s="31">
        <v>1051</v>
      </c>
      <c r="J25" s="31">
        <v>1132</v>
      </c>
      <c r="K25" s="31">
        <v>1425</v>
      </c>
      <c r="L25" s="31">
        <v>1435</v>
      </c>
      <c r="M25" s="31">
        <v>1801.09</v>
      </c>
      <c r="N25">
        <v>888</v>
      </c>
      <c r="O25">
        <v>1073</v>
      </c>
      <c r="P25">
        <v>1154</v>
      </c>
      <c r="Q25">
        <v>1445</v>
      </c>
      <c r="R25">
        <v>1452</v>
      </c>
      <c r="S25">
        <v>1820</v>
      </c>
      <c r="T25">
        <v>2200</v>
      </c>
      <c r="U25">
        <v>2772</v>
      </c>
      <c r="V25">
        <v>2981</v>
      </c>
      <c r="W25">
        <v>3738</v>
      </c>
      <c r="X25">
        <v>3950</v>
      </c>
      <c r="Y25">
        <v>4712</v>
      </c>
      <c r="Z25">
        <v>5696</v>
      </c>
      <c r="AA25">
        <v>8125</v>
      </c>
      <c r="AB25">
        <v>9820</v>
      </c>
      <c r="AC25">
        <v>17760</v>
      </c>
      <c r="AD25">
        <v>23591</v>
      </c>
      <c r="AE25">
        <v>39700</v>
      </c>
      <c r="AF25">
        <v>43500</v>
      </c>
      <c r="AG25">
        <v>57600</v>
      </c>
      <c r="AH25" s="21">
        <f t="shared" si="1"/>
        <v>1258.9386189258312</v>
      </c>
      <c r="AI25" s="21">
        <f t="shared" si="2"/>
        <v>1631.7647058823527</v>
      </c>
    </row>
    <row r="26" spans="1:35">
      <c r="A26">
        <v>24</v>
      </c>
      <c r="B26" s="31">
        <v>251.6</v>
      </c>
      <c r="C26" s="31">
        <v>321.5</v>
      </c>
      <c r="D26" s="31">
        <v>501.42</v>
      </c>
      <c r="E26" s="31">
        <v>541.5</v>
      </c>
      <c r="F26" s="31">
        <v>683</v>
      </c>
      <c r="G26" s="31">
        <v>833</v>
      </c>
      <c r="H26" s="31">
        <v>864.68</v>
      </c>
      <c r="I26" s="31">
        <v>1051</v>
      </c>
      <c r="J26" s="31">
        <v>1132</v>
      </c>
      <c r="K26" s="31">
        <v>1425</v>
      </c>
      <c r="L26" s="31">
        <v>1435</v>
      </c>
      <c r="M26" s="31">
        <v>1801.09</v>
      </c>
      <c r="N26">
        <v>888</v>
      </c>
      <c r="O26">
        <v>1073</v>
      </c>
      <c r="P26">
        <v>1154</v>
      </c>
      <c r="Q26">
        <v>1445</v>
      </c>
      <c r="R26">
        <v>1452</v>
      </c>
      <c r="S26">
        <v>1820</v>
      </c>
      <c r="T26">
        <v>2200</v>
      </c>
      <c r="U26">
        <v>2772</v>
      </c>
      <c r="V26">
        <v>2981</v>
      </c>
      <c r="W26">
        <v>3738</v>
      </c>
      <c r="X26">
        <v>3950</v>
      </c>
      <c r="Y26">
        <v>4712</v>
      </c>
      <c r="Z26">
        <v>5696</v>
      </c>
      <c r="AA26">
        <v>8125</v>
      </c>
      <c r="AB26">
        <v>9820</v>
      </c>
      <c r="AC26">
        <v>17760</v>
      </c>
      <c r="AD26">
        <v>23591</v>
      </c>
      <c r="AE26">
        <v>39700</v>
      </c>
      <c r="AF26">
        <v>43500</v>
      </c>
      <c r="AG26">
        <v>57600</v>
      </c>
      <c r="AH26" s="21">
        <f t="shared" si="1"/>
        <v>1258.9386189258312</v>
      </c>
      <c r="AI26" s="21">
        <f t="shared" si="2"/>
        <v>1631.7647058823527</v>
      </c>
    </row>
    <row r="27" spans="1:35">
      <c r="A27">
        <v>25</v>
      </c>
      <c r="B27" s="31">
        <v>251.6</v>
      </c>
      <c r="C27" s="31">
        <v>321.5</v>
      </c>
      <c r="D27" s="31">
        <v>501.42</v>
      </c>
      <c r="E27" s="31">
        <v>541.5</v>
      </c>
      <c r="F27" s="31">
        <v>683</v>
      </c>
      <c r="G27" s="31">
        <v>833</v>
      </c>
      <c r="H27" s="31">
        <v>864.68</v>
      </c>
      <c r="I27" s="31">
        <v>1051</v>
      </c>
      <c r="J27" s="31">
        <v>1132</v>
      </c>
      <c r="K27" s="31">
        <v>1425</v>
      </c>
      <c r="L27" s="31">
        <v>1435</v>
      </c>
      <c r="M27" s="31">
        <v>1801.09</v>
      </c>
      <c r="N27">
        <v>888</v>
      </c>
      <c r="O27">
        <v>1073</v>
      </c>
      <c r="P27">
        <v>1154</v>
      </c>
      <c r="Q27">
        <v>1445</v>
      </c>
      <c r="R27">
        <v>1452</v>
      </c>
      <c r="S27">
        <v>1820</v>
      </c>
      <c r="T27">
        <v>2200</v>
      </c>
      <c r="U27">
        <v>2772</v>
      </c>
      <c r="V27">
        <v>2981</v>
      </c>
      <c r="W27">
        <v>3738</v>
      </c>
      <c r="X27">
        <v>3950</v>
      </c>
      <c r="Y27">
        <v>4712</v>
      </c>
      <c r="Z27">
        <v>5696</v>
      </c>
      <c r="AA27">
        <v>8125</v>
      </c>
      <c r="AB27">
        <v>9820</v>
      </c>
      <c r="AC27">
        <v>17760</v>
      </c>
      <c r="AD27">
        <v>23591</v>
      </c>
      <c r="AE27">
        <v>39700</v>
      </c>
      <c r="AF27">
        <v>43500</v>
      </c>
      <c r="AG27">
        <v>57600</v>
      </c>
      <c r="AH27" s="21">
        <f t="shared" si="1"/>
        <v>1258.9386189258312</v>
      </c>
      <c r="AI27" s="21">
        <f t="shared" si="2"/>
        <v>1631.7647058823527</v>
      </c>
    </row>
    <row r="28" spans="1:35">
      <c r="A28">
        <v>26</v>
      </c>
      <c r="B28" s="31">
        <v>251.6</v>
      </c>
      <c r="C28" s="31">
        <v>321.5</v>
      </c>
      <c r="D28" s="31">
        <v>501.42</v>
      </c>
      <c r="E28" s="31">
        <v>541.5</v>
      </c>
      <c r="F28" s="31">
        <v>683</v>
      </c>
      <c r="G28" s="31">
        <v>833</v>
      </c>
      <c r="H28" s="31">
        <v>864.68</v>
      </c>
      <c r="I28" s="31">
        <v>1051</v>
      </c>
      <c r="J28" s="31">
        <v>1132</v>
      </c>
      <c r="K28" s="31">
        <v>1425</v>
      </c>
      <c r="L28" s="31">
        <v>1435</v>
      </c>
      <c r="M28" s="31">
        <v>1801.09</v>
      </c>
      <c r="N28">
        <v>888</v>
      </c>
      <c r="O28">
        <v>1073</v>
      </c>
      <c r="P28">
        <v>1154</v>
      </c>
      <c r="Q28">
        <v>1445</v>
      </c>
      <c r="R28">
        <v>1452</v>
      </c>
      <c r="S28">
        <v>1820</v>
      </c>
      <c r="T28">
        <v>2200</v>
      </c>
      <c r="U28">
        <v>2772</v>
      </c>
      <c r="V28">
        <v>2981</v>
      </c>
      <c r="W28">
        <v>3738</v>
      </c>
      <c r="X28">
        <v>3950</v>
      </c>
      <c r="Y28">
        <v>4712</v>
      </c>
      <c r="Z28">
        <v>5696</v>
      </c>
      <c r="AA28">
        <v>8125</v>
      </c>
      <c r="AB28">
        <v>9820</v>
      </c>
      <c r="AC28">
        <v>17760</v>
      </c>
      <c r="AD28">
        <v>23591</v>
      </c>
      <c r="AE28">
        <v>39700</v>
      </c>
      <c r="AF28">
        <v>43500</v>
      </c>
      <c r="AG28">
        <v>57600</v>
      </c>
      <c r="AH28" s="21">
        <f t="shared" si="1"/>
        <v>1258.9386189258312</v>
      </c>
      <c r="AI28" s="21">
        <f t="shared" si="2"/>
        <v>1631.7647058823527</v>
      </c>
    </row>
    <row r="29" spans="1:35">
      <c r="A29">
        <v>27</v>
      </c>
      <c r="B29" s="31">
        <v>251.6</v>
      </c>
      <c r="C29" s="31">
        <v>321.5</v>
      </c>
      <c r="D29" s="31">
        <v>501.42</v>
      </c>
      <c r="E29" s="31">
        <v>541.5</v>
      </c>
      <c r="F29" s="31">
        <v>683</v>
      </c>
      <c r="G29" s="31">
        <v>833</v>
      </c>
      <c r="H29" s="31">
        <v>864.68</v>
      </c>
      <c r="I29" s="31">
        <v>1051</v>
      </c>
      <c r="J29" s="31">
        <v>1132</v>
      </c>
      <c r="K29" s="31">
        <v>1425</v>
      </c>
      <c r="L29" s="31">
        <v>1435</v>
      </c>
      <c r="M29" s="31">
        <v>1801.09</v>
      </c>
      <c r="N29">
        <v>888</v>
      </c>
      <c r="O29">
        <v>1073</v>
      </c>
      <c r="P29">
        <v>1154</v>
      </c>
      <c r="Q29">
        <v>1445</v>
      </c>
      <c r="R29">
        <v>1452</v>
      </c>
      <c r="S29">
        <v>1820</v>
      </c>
      <c r="T29">
        <v>2200</v>
      </c>
      <c r="U29">
        <v>2772</v>
      </c>
      <c r="V29">
        <v>2981</v>
      </c>
      <c r="W29">
        <v>3738</v>
      </c>
      <c r="X29">
        <v>3950</v>
      </c>
      <c r="Y29">
        <v>4712</v>
      </c>
      <c r="Z29">
        <v>5696</v>
      </c>
      <c r="AA29">
        <v>8125</v>
      </c>
      <c r="AB29">
        <v>9820</v>
      </c>
      <c r="AC29">
        <v>17760</v>
      </c>
      <c r="AD29">
        <v>23591</v>
      </c>
      <c r="AE29">
        <v>39700</v>
      </c>
      <c r="AF29">
        <v>43500</v>
      </c>
      <c r="AG29">
        <v>57600</v>
      </c>
      <c r="AH29" s="21">
        <f t="shared" si="1"/>
        <v>1258.9386189258312</v>
      </c>
      <c r="AI29" s="21">
        <f t="shared" si="2"/>
        <v>1631.7647058823527</v>
      </c>
    </row>
    <row r="30" spans="1:35">
      <c r="A30">
        <v>28</v>
      </c>
      <c r="B30" s="31">
        <v>251.6</v>
      </c>
      <c r="C30" s="31">
        <v>321.5</v>
      </c>
      <c r="D30" s="31">
        <v>501.42</v>
      </c>
      <c r="E30" s="31">
        <v>541.5</v>
      </c>
      <c r="F30" s="31">
        <v>683</v>
      </c>
      <c r="G30" s="31">
        <v>833</v>
      </c>
      <c r="H30" s="31">
        <v>864.68</v>
      </c>
      <c r="I30" s="31">
        <v>1051</v>
      </c>
      <c r="J30" s="31">
        <v>1132</v>
      </c>
      <c r="K30" s="31">
        <v>1425</v>
      </c>
      <c r="L30" s="31">
        <v>1435</v>
      </c>
      <c r="M30" s="31">
        <v>1801.09</v>
      </c>
      <c r="N30">
        <v>888</v>
      </c>
      <c r="O30">
        <v>1073</v>
      </c>
      <c r="P30">
        <v>1154</v>
      </c>
      <c r="Q30">
        <v>1445</v>
      </c>
      <c r="R30">
        <v>1452</v>
      </c>
      <c r="S30">
        <v>1820</v>
      </c>
      <c r="T30">
        <v>2200</v>
      </c>
      <c r="U30">
        <v>2772</v>
      </c>
      <c r="V30">
        <v>2981</v>
      </c>
      <c r="W30">
        <v>3738</v>
      </c>
      <c r="X30">
        <v>3950</v>
      </c>
      <c r="Y30">
        <v>4712</v>
      </c>
      <c r="Z30">
        <v>5696</v>
      </c>
      <c r="AA30">
        <v>8125</v>
      </c>
      <c r="AB30">
        <v>9820</v>
      </c>
      <c r="AC30">
        <v>17760</v>
      </c>
      <c r="AD30">
        <v>23591</v>
      </c>
      <c r="AE30">
        <v>39700</v>
      </c>
      <c r="AF30">
        <v>43500</v>
      </c>
      <c r="AG30">
        <v>57600</v>
      </c>
      <c r="AH30" s="21">
        <f t="shared" si="1"/>
        <v>1258.9386189258312</v>
      </c>
      <c r="AI30" s="21">
        <f t="shared" si="2"/>
        <v>1631.7647058823527</v>
      </c>
    </row>
    <row r="31" spans="1:35">
      <c r="A31">
        <v>29</v>
      </c>
      <c r="B31" s="31">
        <v>251.65</v>
      </c>
      <c r="C31" s="31">
        <v>321.52999999999997</v>
      </c>
      <c r="D31" s="31">
        <v>501.42</v>
      </c>
      <c r="E31" s="31">
        <v>541.5</v>
      </c>
      <c r="F31" s="31">
        <v>683</v>
      </c>
      <c r="G31" s="31">
        <v>833</v>
      </c>
      <c r="H31" s="31">
        <v>864.68</v>
      </c>
      <c r="I31" s="31">
        <v>1051</v>
      </c>
      <c r="J31" s="31">
        <v>1132</v>
      </c>
      <c r="K31" s="31">
        <v>1425</v>
      </c>
      <c r="L31" s="31">
        <v>1435</v>
      </c>
      <c r="M31" s="31">
        <v>1801.09</v>
      </c>
      <c r="N31">
        <v>888</v>
      </c>
      <c r="O31">
        <v>1073</v>
      </c>
      <c r="P31">
        <v>1154</v>
      </c>
      <c r="Q31">
        <v>1445</v>
      </c>
      <c r="R31">
        <v>1452</v>
      </c>
      <c r="S31">
        <v>1820</v>
      </c>
      <c r="T31">
        <v>2200</v>
      </c>
      <c r="U31">
        <v>2772</v>
      </c>
      <c r="V31">
        <v>2981</v>
      </c>
      <c r="W31">
        <v>3738</v>
      </c>
      <c r="X31">
        <v>3950</v>
      </c>
      <c r="Y31">
        <v>4712</v>
      </c>
      <c r="Z31">
        <v>5696</v>
      </c>
      <c r="AA31">
        <v>8125</v>
      </c>
      <c r="AB31">
        <v>9820</v>
      </c>
      <c r="AC31">
        <v>17760</v>
      </c>
      <c r="AD31">
        <v>23591</v>
      </c>
      <c r="AE31">
        <v>39700</v>
      </c>
      <c r="AF31">
        <v>43500</v>
      </c>
      <c r="AG31">
        <v>57600</v>
      </c>
      <c r="AH31" s="21">
        <f t="shared" si="1"/>
        <v>1258.9386189258312</v>
      </c>
      <c r="AI31" s="21">
        <f t="shared" si="2"/>
        <v>1631.7647058823527</v>
      </c>
    </row>
    <row r="32" spans="1:35">
      <c r="A32">
        <v>30</v>
      </c>
      <c r="B32" s="31">
        <v>251.88</v>
      </c>
      <c r="C32" s="31">
        <v>321.79000000000002</v>
      </c>
      <c r="D32" s="31">
        <v>501.72</v>
      </c>
      <c r="E32" s="31">
        <v>541.83000000000004</v>
      </c>
      <c r="F32" s="31">
        <v>683.27</v>
      </c>
      <c r="G32" s="31">
        <v>833.25</v>
      </c>
      <c r="H32" s="31">
        <v>864.94</v>
      </c>
      <c r="I32" s="31">
        <v>1051.32</v>
      </c>
      <c r="J32" s="31">
        <v>1132.3399999999999</v>
      </c>
      <c r="K32" s="31">
        <v>1425.43</v>
      </c>
      <c r="L32" s="31">
        <v>1435.43</v>
      </c>
      <c r="M32" s="31">
        <v>1801.63</v>
      </c>
      <c r="N32">
        <v>888</v>
      </c>
      <c r="O32">
        <v>1073</v>
      </c>
      <c r="P32">
        <v>1154</v>
      </c>
      <c r="Q32">
        <v>1445</v>
      </c>
      <c r="R32">
        <v>1452</v>
      </c>
      <c r="S32">
        <v>1821</v>
      </c>
      <c r="T32">
        <v>2201</v>
      </c>
      <c r="U32">
        <v>2773</v>
      </c>
      <c r="V32">
        <v>2982</v>
      </c>
      <c r="W32">
        <v>3739</v>
      </c>
      <c r="X32">
        <v>3951</v>
      </c>
      <c r="Y32">
        <v>4714</v>
      </c>
      <c r="Z32">
        <v>5698</v>
      </c>
      <c r="AA32">
        <v>8128</v>
      </c>
      <c r="AB32">
        <v>9824</v>
      </c>
      <c r="AC32">
        <v>17767</v>
      </c>
      <c r="AD32">
        <v>23600</v>
      </c>
      <c r="AE32">
        <v>39716</v>
      </c>
      <c r="AF32">
        <v>43517</v>
      </c>
      <c r="AG32">
        <v>57623</v>
      </c>
      <c r="AH32" s="21">
        <f t="shared" si="1"/>
        <v>1258.9386189258312</v>
      </c>
      <c r="AI32" s="21">
        <f t="shared" si="2"/>
        <v>1632.2531969309462</v>
      </c>
    </row>
    <row r="33" spans="1:35">
      <c r="A33">
        <v>31</v>
      </c>
      <c r="B33" s="31">
        <v>252.31</v>
      </c>
      <c r="C33" s="31">
        <v>322.27</v>
      </c>
      <c r="D33" s="31">
        <v>502.37</v>
      </c>
      <c r="E33" s="31">
        <v>542.48</v>
      </c>
      <c r="F33" s="31">
        <v>684.03</v>
      </c>
      <c r="G33" s="31">
        <v>834.08</v>
      </c>
      <c r="H33" s="31">
        <v>865.81</v>
      </c>
      <c r="I33" s="31">
        <v>1052.26</v>
      </c>
      <c r="J33" s="31">
        <v>1133.3599999999999</v>
      </c>
      <c r="K33" s="31">
        <v>1426.71</v>
      </c>
      <c r="L33" s="31">
        <v>1436.72</v>
      </c>
      <c r="M33" s="31">
        <v>1803.07</v>
      </c>
      <c r="N33">
        <v>889</v>
      </c>
      <c r="O33">
        <v>1074</v>
      </c>
      <c r="P33">
        <v>1155</v>
      </c>
      <c r="Q33">
        <v>1447</v>
      </c>
      <c r="R33">
        <v>1454</v>
      </c>
      <c r="S33">
        <v>1822</v>
      </c>
      <c r="T33">
        <v>2202</v>
      </c>
      <c r="U33">
        <v>2775</v>
      </c>
      <c r="V33">
        <v>2984</v>
      </c>
      <c r="W33">
        <v>3743</v>
      </c>
      <c r="X33">
        <v>3956</v>
      </c>
      <c r="Y33">
        <v>4719</v>
      </c>
      <c r="Z33">
        <v>5705</v>
      </c>
      <c r="AA33">
        <v>8138</v>
      </c>
      <c r="AB33">
        <v>9836</v>
      </c>
      <c r="AC33">
        <v>17788</v>
      </c>
      <c r="AD33">
        <v>23629</v>
      </c>
      <c r="AE33">
        <v>39764</v>
      </c>
      <c r="AF33">
        <v>43570</v>
      </c>
      <c r="AG33">
        <v>57692</v>
      </c>
      <c r="AH33" s="21">
        <f t="shared" si="1"/>
        <v>1260.2992327365728</v>
      </c>
      <c r="AI33" s="21">
        <f t="shared" si="2"/>
        <v>1633.7647058823527</v>
      </c>
    </row>
    <row r="34" spans="1:35">
      <c r="A34">
        <v>32</v>
      </c>
      <c r="B34" s="31">
        <v>252.92</v>
      </c>
      <c r="C34" s="31">
        <v>323.02</v>
      </c>
      <c r="D34" s="31">
        <v>503.33</v>
      </c>
      <c r="E34" s="31">
        <v>543.51</v>
      </c>
      <c r="F34" s="31">
        <v>685.26</v>
      </c>
      <c r="G34" s="31">
        <v>835.51</v>
      </c>
      <c r="H34" s="31">
        <v>867.19</v>
      </c>
      <c r="I34" s="31">
        <v>1053.95</v>
      </c>
      <c r="J34" s="31">
        <v>1135.18</v>
      </c>
      <c r="K34" s="31">
        <v>1428.71</v>
      </c>
      <c r="L34" s="31">
        <v>1438.74</v>
      </c>
      <c r="M34" s="31">
        <v>1805.6</v>
      </c>
      <c r="N34">
        <v>890</v>
      </c>
      <c r="O34">
        <v>1076</v>
      </c>
      <c r="P34">
        <v>1157</v>
      </c>
      <c r="Q34">
        <v>1449</v>
      </c>
      <c r="R34">
        <v>1456</v>
      </c>
      <c r="S34">
        <v>1825</v>
      </c>
      <c r="T34">
        <v>2206</v>
      </c>
      <c r="U34">
        <v>2779</v>
      </c>
      <c r="V34">
        <v>2989</v>
      </c>
      <c r="W34">
        <v>3749</v>
      </c>
      <c r="X34">
        <v>3962</v>
      </c>
      <c r="Y34">
        <v>4727</v>
      </c>
      <c r="Z34">
        <v>5715</v>
      </c>
      <c r="AA34">
        <v>8154</v>
      </c>
      <c r="AB34">
        <v>9854</v>
      </c>
      <c r="AC34">
        <v>17822</v>
      </c>
      <c r="AD34">
        <v>23674</v>
      </c>
      <c r="AE34">
        <v>39839</v>
      </c>
      <c r="AF34">
        <v>43653</v>
      </c>
      <c r="AG34">
        <v>57802</v>
      </c>
      <c r="AH34" s="21">
        <f t="shared" si="1"/>
        <v>1262.2992327365728</v>
      </c>
      <c r="AI34" s="21">
        <f t="shared" si="2"/>
        <v>1636.2531969309462</v>
      </c>
    </row>
    <row r="35" spans="1:35">
      <c r="A35">
        <v>33</v>
      </c>
      <c r="B35" s="31">
        <v>253.76</v>
      </c>
      <c r="C35" s="31">
        <v>323.99</v>
      </c>
      <c r="D35" s="31">
        <v>504.7</v>
      </c>
      <c r="E35" s="31">
        <v>544.92999999999995</v>
      </c>
      <c r="F35" s="31">
        <v>686.92</v>
      </c>
      <c r="G35" s="31">
        <v>837.44</v>
      </c>
      <c r="H35" s="31">
        <v>869.2</v>
      </c>
      <c r="I35" s="31">
        <v>1056.28</v>
      </c>
      <c r="J35" s="31">
        <v>1137.57</v>
      </c>
      <c r="K35" s="31">
        <v>1431.73</v>
      </c>
      <c r="L35" s="31">
        <v>1441.78</v>
      </c>
      <c r="M35" s="31">
        <v>1809.23</v>
      </c>
      <c r="N35">
        <v>892</v>
      </c>
      <c r="O35">
        <v>1078</v>
      </c>
      <c r="P35">
        <v>1159</v>
      </c>
      <c r="Q35">
        <v>1452</v>
      </c>
      <c r="R35">
        <v>1459</v>
      </c>
      <c r="S35">
        <v>1828</v>
      </c>
      <c r="T35">
        <v>2210</v>
      </c>
      <c r="U35">
        <v>2785</v>
      </c>
      <c r="V35">
        <v>2995</v>
      </c>
      <c r="W35">
        <v>3758</v>
      </c>
      <c r="X35">
        <v>3971</v>
      </c>
      <c r="Y35">
        <v>4739</v>
      </c>
      <c r="Z35">
        <v>5729</v>
      </c>
      <c r="AA35">
        <v>8177</v>
      </c>
      <c r="AB35">
        <v>9882</v>
      </c>
      <c r="AC35">
        <v>17873</v>
      </c>
      <c r="AD35">
        <v>23741</v>
      </c>
      <c r="AE35">
        <v>39952</v>
      </c>
      <c r="AF35">
        <v>43776</v>
      </c>
      <c r="AG35">
        <v>57965</v>
      </c>
      <c r="AH35" s="21">
        <f t="shared" si="1"/>
        <v>1264.6598465473144</v>
      </c>
      <c r="AI35" s="21">
        <f t="shared" si="2"/>
        <v>1639.2531969309462</v>
      </c>
    </row>
    <row r="36" spans="1:35">
      <c r="A36">
        <v>34</v>
      </c>
      <c r="B36" s="31">
        <v>254.78</v>
      </c>
      <c r="C36" s="31">
        <v>325.24</v>
      </c>
      <c r="D36" s="31">
        <v>506.38</v>
      </c>
      <c r="E36" s="31">
        <v>546.75</v>
      </c>
      <c r="F36" s="31">
        <v>689.06</v>
      </c>
      <c r="G36" s="31">
        <v>839.89</v>
      </c>
      <c r="H36" s="31">
        <v>871.74</v>
      </c>
      <c r="I36" s="31">
        <v>1059.26</v>
      </c>
      <c r="J36" s="31">
        <v>1140.67</v>
      </c>
      <c r="K36" s="31">
        <v>1435.48</v>
      </c>
      <c r="L36" s="31">
        <v>1445.55</v>
      </c>
      <c r="M36" s="31">
        <v>1813.79</v>
      </c>
      <c r="N36">
        <v>894</v>
      </c>
      <c r="O36">
        <v>1081</v>
      </c>
      <c r="P36">
        <v>1162</v>
      </c>
      <c r="Q36">
        <v>1455</v>
      </c>
      <c r="R36">
        <v>1463</v>
      </c>
      <c r="S36">
        <v>1833</v>
      </c>
      <c r="T36">
        <v>2216</v>
      </c>
      <c r="U36">
        <v>2792</v>
      </c>
      <c r="V36">
        <v>3003</v>
      </c>
      <c r="W36">
        <v>3769</v>
      </c>
      <c r="X36">
        <v>3984</v>
      </c>
      <c r="Y36">
        <v>4754</v>
      </c>
      <c r="Z36">
        <v>5748</v>
      </c>
      <c r="AA36">
        <v>8205</v>
      </c>
      <c r="AB36">
        <v>9917</v>
      </c>
      <c r="AC36">
        <v>17936</v>
      </c>
      <c r="AD36">
        <v>23824</v>
      </c>
      <c r="AE36">
        <v>40093</v>
      </c>
      <c r="AF36">
        <v>43931</v>
      </c>
      <c r="AG36">
        <v>58170</v>
      </c>
      <c r="AH36" s="21">
        <f t="shared" si="1"/>
        <v>1267.6598465473146</v>
      </c>
      <c r="AI36" s="21">
        <f t="shared" si="2"/>
        <v>1643.7416879795396</v>
      </c>
    </row>
    <row r="37" spans="1:35">
      <c r="A37">
        <v>35</v>
      </c>
      <c r="B37" s="31">
        <v>256.02999999999997</v>
      </c>
      <c r="C37" s="31">
        <v>326.73</v>
      </c>
      <c r="D37" s="31">
        <v>508.49</v>
      </c>
      <c r="E37" s="31">
        <v>548.97</v>
      </c>
      <c r="F37" s="31">
        <v>691.72</v>
      </c>
      <c r="G37" s="31">
        <v>842.95</v>
      </c>
      <c r="H37" s="31">
        <v>874.92</v>
      </c>
      <c r="I37" s="31">
        <v>1062.9000000000001</v>
      </c>
      <c r="J37" s="31">
        <v>1144.5899999999999</v>
      </c>
      <c r="K37" s="31">
        <v>1440.12</v>
      </c>
      <c r="L37" s="31">
        <v>1450.23</v>
      </c>
      <c r="M37" s="31">
        <v>1819.28</v>
      </c>
      <c r="N37">
        <v>897</v>
      </c>
      <c r="O37">
        <v>1084</v>
      </c>
      <c r="P37">
        <v>1166</v>
      </c>
      <c r="Q37">
        <v>1460</v>
      </c>
      <c r="R37">
        <v>1467</v>
      </c>
      <c r="S37">
        <v>1839</v>
      </c>
      <c r="T37">
        <v>2223</v>
      </c>
      <c r="U37">
        <v>2801</v>
      </c>
      <c r="V37">
        <v>3012</v>
      </c>
      <c r="W37">
        <v>3783</v>
      </c>
      <c r="X37">
        <v>3999</v>
      </c>
      <c r="Y37">
        <v>4772</v>
      </c>
      <c r="Z37">
        <v>5772</v>
      </c>
      <c r="AA37">
        <v>8241</v>
      </c>
      <c r="AB37">
        <v>9960</v>
      </c>
      <c r="AC37">
        <v>18014</v>
      </c>
      <c r="AD37">
        <v>23928</v>
      </c>
      <c r="AE37">
        <v>40268</v>
      </c>
      <c r="AF37">
        <v>44122</v>
      </c>
      <c r="AG37">
        <v>58424</v>
      </c>
      <c r="AH37" s="21">
        <f t="shared" si="1"/>
        <v>1272.0204603580564</v>
      </c>
      <c r="AI37" s="21">
        <f t="shared" si="2"/>
        <v>1648.7186700767263</v>
      </c>
    </row>
    <row r="38" spans="1:35">
      <c r="A38">
        <v>36</v>
      </c>
      <c r="B38" s="31">
        <v>257.5</v>
      </c>
      <c r="C38" s="31">
        <v>328.5</v>
      </c>
      <c r="D38" s="31">
        <v>510.98</v>
      </c>
      <c r="E38" s="31">
        <v>551.59</v>
      </c>
      <c r="F38" s="31">
        <v>694.81</v>
      </c>
      <c r="G38" s="31">
        <v>846.63</v>
      </c>
      <c r="H38" s="31">
        <v>878.65</v>
      </c>
      <c r="I38" s="31">
        <v>1067.22</v>
      </c>
      <c r="J38" s="31">
        <v>1149.24</v>
      </c>
      <c r="K38" s="31">
        <v>1445.67</v>
      </c>
      <c r="L38" s="31">
        <v>1455.82</v>
      </c>
      <c r="M38" s="31">
        <v>1826.11</v>
      </c>
      <c r="N38">
        <v>901</v>
      </c>
      <c r="O38">
        <v>1088</v>
      </c>
      <c r="P38">
        <v>1171</v>
      </c>
      <c r="Q38">
        <v>1466</v>
      </c>
      <c r="R38">
        <v>1473</v>
      </c>
      <c r="S38">
        <v>1846</v>
      </c>
      <c r="T38">
        <v>2231</v>
      </c>
      <c r="U38">
        <v>2812</v>
      </c>
      <c r="V38">
        <v>3024</v>
      </c>
      <c r="W38">
        <v>3799</v>
      </c>
      <c r="X38">
        <v>4017</v>
      </c>
      <c r="Y38">
        <v>4794</v>
      </c>
      <c r="Z38">
        <v>5799</v>
      </c>
      <c r="AA38">
        <v>8284</v>
      </c>
      <c r="AB38">
        <v>10012</v>
      </c>
      <c r="AC38">
        <v>18108</v>
      </c>
      <c r="AD38">
        <v>24053</v>
      </c>
      <c r="AE38">
        <v>40477</v>
      </c>
      <c r="AF38">
        <v>44352</v>
      </c>
      <c r="AG38">
        <v>58728</v>
      </c>
      <c r="AH38" s="21">
        <f t="shared" si="1"/>
        <v>1277.381074168798</v>
      </c>
      <c r="AI38" s="21">
        <f t="shared" si="2"/>
        <v>1655.2071611253195</v>
      </c>
    </row>
    <row r="39" spans="1:35">
      <c r="A39">
        <v>37</v>
      </c>
      <c r="B39" s="31">
        <v>259.19</v>
      </c>
      <c r="C39" s="31">
        <v>330.52</v>
      </c>
      <c r="D39" s="31">
        <v>513.79999999999995</v>
      </c>
      <c r="E39" s="31">
        <v>554.59</v>
      </c>
      <c r="F39" s="31">
        <v>698.44</v>
      </c>
      <c r="G39" s="31">
        <v>850.87</v>
      </c>
      <c r="H39" s="31">
        <v>882.96</v>
      </c>
      <c r="I39" s="31">
        <v>1072.3399999999999</v>
      </c>
      <c r="J39" s="31">
        <v>1154.6300000000001</v>
      </c>
      <c r="K39" s="31">
        <v>1452.16</v>
      </c>
      <c r="L39" s="31">
        <v>1462.35</v>
      </c>
      <c r="M39" s="31">
        <v>1833.92</v>
      </c>
      <c r="N39">
        <v>905</v>
      </c>
      <c r="O39">
        <v>1093</v>
      </c>
      <c r="P39">
        <v>1176</v>
      </c>
      <c r="Q39">
        <v>1472</v>
      </c>
      <c r="R39">
        <v>1479</v>
      </c>
      <c r="S39">
        <v>1854</v>
      </c>
      <c r="T39">
        <v>2241</v>
      </c>
      <c r="U39">
        <v>2824</v>
      </c>
      <c r="V39">
        <v>3037</v>
      </c>
      <c r="W39">
        <v>3818</v>
      </c>
      <c r="X39">
        <v>4038</v>
      </c>
      <c r="Y39">
        <v>4820</v>
      </c>
      <c r="Z39">
        <v>5832</v>
      </c>
      <c r="AA39">
        <v>8334</v>
      </c>
      <c r="AB39">
        <v>10073</v>
      </c>
      <c r="AC39">
        <v>18217</v>
      </c>
      <c r="AD39">
        <v>24198</v>
      </c>
      <c r="AE39">
        <v>40722</v>
      </c>
      <c r="AF39">
        <v>44620</v>
      </c>
      <c r="AG39">
        <v>59083</v>
      </c>
      <c r="AH39" s="21">
        <f t="shared" si="1"/>
        <v>1282.7416879795396</v>
      </c>
      <c r="AI39" s="21">
        <f t="shared" si="2"/>
        <v>1662.1841432225065</v>
      </c>
    </row>
    <row r="40" spans="1:35">
      <c r="A40">
        <v>38</v>
      </c>
      <c r="B40" s="31">
        <v>261.10000000000002</v>
      </c>
      <c r="C40" s="31">
        <v>332.85</v>
      </c>
      <c r="D40" s="31">
        <v>517.09</v>
      </c>
      <c r="E40" s="31">
        <v>558.07000000000005</v>
      </c>
      <c r="F40" s="31">
        <v>702.6</v>
      </c>
      <c r="G40" s="31">
        <v>855.68</v>
      </c>
      <c r="H40" s="31">
        <v>888.04</v>
      </c>
      <c r="I40" s="31">
        <v>1078.06</v>
      </c>
      <c r="J40" s="31">
        <v>1160.79</v>
      </c>
      <c r="K40" s="31">
        <v>1459.44</v>
      </c>
      <c r="L40" s="31">
        <v>1469.68</v>
      </c>
      <c r="M40" s="31">
        <v>1842.74</v>
      </c>
      <c r="N40">
        <v>909</v>
      </c>
      <c r="O40">
        <v>1098</v>
      </c>
      <c r="P40">
        <v>1181</v>
      </c>
      <c r="Q40">
        <v>1479</v>
      </c>
      <c r="R40">
        <v>1486</v>
      </c>
      <c r="S40">
        <v>1863</v>
      </c>
      <c r="T40">
        <v>2252</v>
      </c>
      <c r="U40">
        <v>2838</v>
      </c>
      <c r="V40">
        <v>3052</v>
      </c>
      <c r="W40">
        <v>3840</v>
      </c>
      <c r="X40">
        <v>4061</v>
      </c>
      <c r="Y40">
        <v>4850</v>
      </c>
      <c r="Z40">
        <v>5869</v>
      </c>
      <c r="AA40">
        <v>8392</v>
      </c>
      <c r="AB40">
        <v>10143</v>
      </c>
      <c r="AC40">
        <v>18343</v>
      </c>
      <c r="AD40">
        <v>24366</v>
      </c>
      <c r="AE40">
        <v>41004</v>
      </c>
      <c r="AF40">
        <v>44929</v>
      </c>
      <c r="AG40">
        <v>59492</v>
      </c>
      <c r="AH40" s="21">
        <f t="shared" si="1"/>
        <v>1288.462915601023</v>
      </c>
      <c r="AI40" s="21">
        <f t="shared" si="2"/>
        <v>1670.1611253196929</v>
      </c>
    </row>
    <row r="41" spans="1:35">
      <c r="A41">
        <v>39</v>
      </c>
      <c r="B41" s="31">
        <v>263.26</v>
      </c>
      <c r="C41" s="31">
        <v>335.45</v>
      </c>
      <c r="D41" s="31">
        <v>520.79</v>
      </c>
      <c r="E41" s="31">
        <v>562.01</v>
      </c>
      <c r="F41" s="31">
        <v>707.33</v>
      </c>
      <c r="G41" s="31">
        <v>861.16</v>
      </c>
      <c r="H41" s="31">
        <v>893.63</v>
      </c>
      <c r="I41" s="31">
        <v>1084.6199999999999</v>
      </c>
      <c r="J41" s="31">
        <v>1167.73</v>
      </c>
      <c r="K41" s="31">
        <v>1467.86</v>
      </c>
      <c r="L41" s="31">
        <v>1478.01</v>
      </c>
      <c r="M41" s="31">
        <v>1852.78</v>
      </c>
      <c r="N41">
        <v>914</v>
      </c>
      <c r="O41">
        <v>1105</v>
      </c>
      <c r="P41">
        <v>1188</v>
      </c>
      <c r="Q41">
        <v>1488</v>
      </c>
      <c r="R41">
        <v>1495</v>
      </c>
      <c r="S41">
        <v>1874</v>
      </c>
      <c r="T41">
        <v>2265</v>
      </c>
      <c r="U41">
        <v>2854</v>
      </c>
      <c r="V41">
        <v>3069</v>
      </c>
      <c r="W41">
        <v>3864</v>
      </c>
      <c r="X41">
        <v>4089</v>
      </c>
      <c r="Y41">
        <v>4883</v>
      </c>
      <c r="Z41">
        <v>5911</v>
      </c>
      <c r="AA41">
        <v>8456</v>
      </c>
      <c r="AB41">
        <v>10221</v>
      </c>
      <c r="AC41">
        <v>18485</v>
      </c>
      <c r="AD41">
        <v>24553</v>
      </c>
      <c r="AE41">
        <v>41320</v>
      </c>
      <c r="AF41">
        <v>45275</v>
      </c>
      <c r="AG41">
        <v>59950</v>
      </c>
      <c r="AH41" s="21">
        <f t="shared" si="1"/>
        <v>1296.1841432225065</v>
      </c>
      <c r="AI41" s="21">
        <f t="shared" si="2"/>
        <v>1680.1381074168798</v>
      </c>
    </row>
    <row r="42" spans="1:35">
      <c r="A42">
        <v>40</v>
      </c>
      <c r="B42" s="31">
        <v>265.70999999999998</v>
      </c>
      <c r="C42" s="31">
        <v>338.39</v>
      </c>
      <c r="D42" s="31">
        <v>524.88</v>
      </c>
      <c r="E42" s="31">
        <v>566.36</v>
      </c>
      <c r="F42" s="31">
        <v>712.57</v>
      </c>
      <c r="G42" s="31">
        <v>867.35</v>
      </c>
      <c r="H42" s="31">
        <v>899.96</v>
      </c>
      <c r="I42" s="31">
        <v>1092.06</v>
      </c>
      <c r="J42" s="31">
        <v>1175.49</v>
      </c>
      <c r="K42" s="31">
        <v>1477.14</v>
      </c>
      <c r="L42" s="31">
        <v>1487.51</v>
      </c>
      <c r="M42" s="31">
        <v>1864.1</v>
      </c>
      <c r="N42">
        <v>920</v>
      </c>
      <c r="O42">
        <v>1112</v>
      </c>
      <c r="P42">
        <v>1195</v>
      </c>
      <c r="Q42">
        <v>1497</v>
      </c>
      <c r="R42">
        <v>1504</v>
      </c>
      <c r="S42">
        <v>1885</v>
      </c>
      <c r="T42">
        <v>2279</v>
      </c>
      <c r="U42">
        <v>2872</v>
      </c>
      <c r="V42">
        <v>3088</v>
      </c>
      <c r="W42">
        <v>3892</v>
      </c>
      <c r="X42">
        <v>4119</v>
      </c>
      <c r="Y42">
        <v>4921</v>
      </c>
      <c r="Z42">
        <v>5958</v>
      </c>
      <c r="AA42">
        <v>8529</v>
      </c>
      <c r="AB42">
        <v>10309</v>
      </c>
      <c r="AC42">
        <v>18644</v>
      </c>
      <c r="AD42">
        <v>24765</v>
      </c>
      <c r="AE42">
        <v>41675</v>
      </c>
      <c r="AF42">
        <v>45664</v>
      </c>
      <c r="AG42">
        <v>60466</v>
      </c>
      <c r="AH42" s="21">
        <f t="shared" si="1"/>
        <v>1303.9053708439897</v>
      </c>
      <c r="AI42" s="21">
        <f t="shared" si="2"/>
        <v>1690.1150895140663</v>
      </c>
    </row>
    <row r="43" spans="1:35">
      <c r="A43">
        <v>41</v>
      </c>
      <c r="B43" s="31">
        <v>268.37</v>
      </c>
      <c r="C43" s="31">
        <v>341.62</v>
      </c>
      <c r="D43" s="31">
        <v>529.48</v>
      </c>
      <c r="E43" s="31">
        <v>571.26</v>
      </c>
      <c r="F43" s="31">
        <v>718.42</v>
      </c>
      <c r="G43" s="31">
        <v>874.17</v>
      </c>
      <c r="H43" s="31">
        <v>907.04</v>
      </c>
      <c r="I43" s="31">
        <v>1100.18</v>
      </c>
      <c r="J43" s="31">
        <v>1184.0999999999999</v>
      </c>
      <c r="K43" s="31">
        <v>1487.47</v>
      </c>
      <c r="L43" s="31">
        <v>1497.91</v>
      </c>
      <c r="M43" s="31">
        <v>1876.53</v>
      </c>
      <c r="N43">
        <v>926</v>
      </c>
      <c r="O43">
        <v>1119</v>
      </c>
      <c r="P43">
        <v>1204</v>
      </c>
      <c r="Q43">
        <v>1507</v>
      </c>
      <c r="R43">
        <v>1515</v>
      </c>
      <c r="S43">
        <v>1898</v>
      </c>
      <c r="T43">
        <v>2295</v>
      </c>
      <c r="U43">
        <v>2891</v>
      </c>
      <c r="V43">
        <v>3109</v>
      </c>
      <c r="W43">
        <v>3923</v>
      </c>
      <c r="X43">
        <v>4152</v>
      </c>
      <c r="Y43">
        <v>4962</v>
      </c>
      <c r="Z43">
        <v>6011</v>
      </c>
      <c r="AA43">
        <v>8612</v>
      </c>
      <c r="AB43">
        <v>10408</v>
      </c>
      <c r="AC43">
        <v>18824</v>
      </c>
      <c r="AD43">
        <v>25004</v>
      </c>
      <c r="AE43">
        <v>42077</v>
      </c>
      <c r="AF43">
        <v>46105</v>
      </c>
      <c r="AG43">
        <v>61049</v>
      </c>
      <c r="AH43" s="21">
        <f t="shared" si="1"/>
        <v>1313.2659846547313</v>
      </c>
      <c r="AI43" s="21">
        <f t="shared" si="2"/>
        <v>1702.0920716112532</v>
      </c>
    </row>
    <row r="44" spans="1:35">
      <c r="A44">
        <v>42</v>
      </c>
      <c r="B44" s="31">
        <v>271.35000000000002</v>
      </c>
      <c r="C44" s="31">
        <v>345.22</v>
      </c>
      <c r="D44" s="31">
        <v>534.55999999999995</v>
      </c>
      <c r="E44" s="31">
        <v>576.62</v>
      </c>
      <c r="F44" s="31">
        <v>724.9</v>
      </c>
      <c r="G44" s="31">
        <v>881.67</v>
      </c>
      <c r="H44" s="31">
        <v>914.81</v>
      </c>
      <c r="I44" s="31">
        <v>1109.23</v>
      </c>
      <c r="J44" s="31">
        <v>1193.72</v>
      </c>
      <c r="K44" s="31">
        <v>1498.9</v>
      </c>
      <c r="L44" s="31">
        <v>1509.41</v>
      </c>
      <c r="M44" s="31">
        <v>1890.31</v>
      </c>
      <c r="N44">
        <v>933</v>
      </c>
      <c r="O44">
        <v>1128</v>
      </c>
      <c r="P44">
        <v>1213</v>
      </c>
      <c r="Q44">
        <v>1519</v>
      </c>
      <c r="R44">
        <v>1526</v>
      </c>
      <c r="S44">
        <v>1913</v>
      </c>
      <c r="T44">
        <v>2312</v>
      </c>
      <c r="U44">
        <v>2913</v>
      </c>
      <c r="V44">
        <v>3133</v>
      </c>
      <c r="W44">
        <v>3957</v>
      </c>
      <c r="X44">
        <v>4190</v>
      </c>
      <c r="Y44">
        <v>5009</v>
      </c>
      <c r="Z44">
        <v>6069</v>
      </c>
      <c r="AA44">
        <v>8702</v>
      </c>
      <c r="AB44">
        <v>10517</v>
      </c>
      <c r="AC44">
        <v>19021</v>
      </c>
      <c r="AD44">
        <v>25266</v>
      </c>
      <c r="AE44">
        <v>42519</v>
      </c>
      <c r="AF44">
        <v>46589</v>
      </c>
      <c r="AG44">
        <v>61690</v>
      </c>
      <c r="AH44" s="21">
        <f t="shared" si="1"/>
        <v>1323.3478260869565</v>
      </c>
      <c r="AI44" s="21">
        <f t="shared" si="2"/>
        <v>1715.0460358056266</v>
      </c>
    </row>
    <row r="45" spans="1:35">
      <c r="A45">
        <v>43</v>
      </c>
      <c r="B45" s="31">
        <v>274.52</v>
      </c>
      <c r="C45" s="31">
        <v>349.15</v>
      </c>
      <c r="D45" s="31">
        <v>540.15</v>
      </c>
      <c r="E45" s="31">
        <v>582.57000000000005</v>
      </c>
      <c r="F45" s="31">
        <v>731.97</v>
      </c>
      <c r="G45" s="31">
        <v>889.96</v>
      </c>
      <c r="H45" s="31">
        <v>923.31</v>
      </c>
      <c r="I45" s="31">
        <v>1119.1600000000001</v>
      </c>
      <c r="J45" s="31">
        <v>1204.1300000000001</v>
      </c>
      <c r="K45" s="31">
        <v>1511.46</v>
      </c>
      <c r="L45" s="31">
        <v>1521.9</v>
      </c>
      <c r="M45" s="31">
        <v>1905.31</v>
      </c>
      <c r="N45">
        <v>941</v>
      </c>
      <c r="O45">
        <v>1137</v>
      </c>
      <c r="P45">
        <v>1223</v>
      </c>
      <c r="Q45">
        <v>1531</v>
      </c>
      <c r="R45">
        <v>1538</v>
      </c>
      <c r="S45">
        <v>1928</v>
      </c>
      <c r="T45">
        <v>2331</v>
      </c>
      <c r="U45">
        <v>2937</v>
      </c>
      <c r="V45">
        <v>3159</v>
      </c>
      <c r="W45">
        <v>3994</v>
      </c>
      <c r="X45">
        <v>4230</v>
      </c>
      <c r="Y45">
        <v>5060</v>
      </c>
      <c r="Z45">
        <v>6133</v>
      </c>
      <c r="AA45">
        <v>8801</v>
      </c>
      <c r="AB45">
        <v>10637</v>
      </c>
      <c r="AC45">
        <v>19237</v>
      </c>
      <c r="AD45">
        <v>25554</v>
      </c>
      <c r="AE45">
        <v>43003</v>
      </c>
      <c r="AF45">
        <v>47119</v>
      </c>
      <c r="AG45">
        <v>62392</v>
      </c>
      <c r="AH45" s="21">
        <f t="shared" si="1"/>
        <v>1334.0690537084397</v>
      </c>
      <c r="AI45" s="21">
        <f t="shared" si="2"/>
        <v>1728.5115089514065</v>
      </c>
    </row>
    <row r="46" spans="1:35">
      <c r="A46">
        <v>44</v>
      </c>
      <c r="B46" s="31">
        <v>277.77</v>
      </c>
      <c r="C46" s="31">
        <v>353.3</v>
      </c>
      <c r="D46" s="31">
        <v>546.21</v>
      </c>
      <c r="E46" s="31">
        <v>589.04</v>
      </c>
      <c r="F46" s="31">
        <v>739.74</v>
      </c>
      <c r="G46" s="31">
        <v>899.08</v>
      </c>
      <c r="H46" s="31">
        <v>932.67</v>
      </c>
      <c r="I46" s="31">
        <v>1129.99</v>
      </c>
      <c r="J46" s="31">
        <v>1215.6400000000001</v>
      </c>
      <c r="K46" s="31">
        <v>1525.21</v>
      </c>
      <c r="L46" s="31">
        <v>1535.74</v>
      </c>
      <c r="M46" s="31">
        <v>1921.78</v>
      </c>
      <c r="N46">
        <v>949</v>
      </c>
      <c r="O46">
        <v>1147</v>
      </c>
      <c r="P46">
        <v>1234</v>
      </c>
      <c r="Q46">
        <v>1545</v>
      </c>
      <c r="R46">
        <v>1552</v>
      </c>
      <c r="S46">
        <v>1945</v>
      </c>
      <c r="T46">
        <v>2352</v>
      </c>
      <c r="U46">
        <v>2963</v>
      </c>
      <c r="V46">
        <v>3187</v>
      </c>
      <c r="W46">
        <v>4035</v>
      </c>
      <c r="X46">
        <v>4276</v>
      </c>
      <c r="Y46">
        <v>5115</v>
      </c>
      <c r="Z46">
        <v>6204</v>
      </c>
      <c r="AA46">
        <v>8906</v>
      </c>
      <c r="AB46">
        <v>10764</v>
      </c>
      <c r="AC46">
        <v>19467</v>
      </c>
      <c r="AD46">
        <v>25859</v>
      </c>
      <c r="AE46">
        <v>43516</v>
      </c>
      <c r="AF46">
        <v>47682</v>
      </c>
      <c r="AG46">
        <v>63137</v>
      </c>
      <c r="AH46" s="21">
        <f t="shared" si="1"/>
        <v>1346.1508951406649</v>
      </c>
      <c r="AI46" s="21">
        <f t="shared" si="2"/>
        <v>1743.9769820971865</v>
      </c>
    </row>
    <row r="47" spans="1:35">
      <c r="A47">
        <v>45</v>
      </c>
      <c r="B47" s="31">
        <v>281.08999999999997</v>
      </c>
      <c r="C47" s="31">
        <v>357.54</v>
      </c>
      <c r="D47" s="31">
        <v>552.77</v>
      </c>
      <c r="E47" s="31">
        <v>596.04</v>
      </c>
      <c r="F47" s="31">
        <v>748.25</v>
      </c>
      <c r="G47" s="31">
        <v>908.99</v>
      </c>
      <c r="H47" s="31">
        <v>942.94</v>
      </c>
      <c r="I47" s="31">
        <v>1141.77</v>
      </c>
      <c r="J47" s="31">
        <v>1228.17</v>
      </c>
      <c r="K47" s="31">
        <v>1540.04</v>
      </c>
      <c r="L47" s="31">
        <v>1550.68</v>
      </c>
      <c r="M47" s="31">
        <v>1939.78</v>
      </c>
      <c r="N47">
        <v>958</v>
      </c>
      <c r="O47">
        <v>1158</v>
      </c>
      <c r="P47">
        <v>1245</v>
      </c>
      <c r="Q47">
        <v>1559</v>
      </c>
      <c r="R47">
        <v>1567</v>
      </c>
      <c r="S47">
        <v>1964</v>
      </c>
      <c r="T47">
        <v>2374</v>
      </c>
      <c r="U47">
        <v>2992</v>
      </c>
      <c r="V47">
        <v>3217</v>
      </c>
      <c r="W47">
        <v>4079</v>
      </c>
      <c r="X47">
        <v>4325</v>
      </c>
      <c r="Y47">
        <v>5176</v>
      </c>
      <c r="Z47">
        <v>6279</v>
      </c>
      <c r="AA47">
        <v>9014</v>
      </c>
      <c r="AB47">
        <v>10894</v>
      </c>
      <c r="AC47">
        <v>19703</v>
      </c>
      <c r="AD47">
        <v>26172</v>
      </c>
      <c r="AE47">
        <v>44043</v>
      </c>
      <c r="AF47">
        <v>48258</v>
      </c>
      <c r="AG47">
        <v>63901</v>
      </c>
      <c r="AH47" s="21">
        <f t="shared" si="1"/>
        <v>1358.23273657289</v>
      </c>
      <c r="AI47" s="21">
        <f t="shared" si="2"/>
        <v>1760.9309462915601</v>
      </c>
    </row>
    <row r="48" spans="1:35">
      <c r="A48">
        <v>46</v>
      </c>
      <c r="B48" s="31">
        <v>284.49</v>
      </c>
      <c r="C48" s="31">
        <v>361.85</v>
      </c>
      <c r="D48" s="31">
        <v>559.5</v>
      </c>
      <c r="E48" s="31">
        <v>603.28</v>
      </c>
      <c r="F48" s="31">
        <v>757.29</v>
      </c>
      <c r="G48" s="31">
        <v>919.83</v>
      </c>
      <c r="H48" s="31">
        <v>954.08</v>
      </c>
      <c r="I48" s="31">
        <v>1154.56</v>
      </c>
      <c r="J48" s="31">
        <v>1241.6400000000001</v>
      </c>
      <c r="K48" s="31">
        <v>1556.19</v>
      </c>
      <c r="L48" s="31">
        <v>1566.94</v>
      </c>
      <c r="M48" s="31">
        <v>1959.2</v>
      </c>
      <c r="N48">
        <v>968</v>
      </c>
      <c r="O48">
        <v>1170</v>
      </c>
      <c r="P48">
        <v>1258</v>
      </c>
      <c r="Q48">
        <v>1576</v>
      </c>
      <c r="R48">
        <v>1583</v>
      </c>
      <c r="S48">
        <v>1985</v>
      </c>
      <c r="T48">
        <v>2399</v>
      </c>
      <c r="U48">
        <v>3023</v>
      </c>
      <c r="V48">
        <v>3250</v>
      </c>
      <c r="W48">
        <v>4128</v>
      </c>
      <c r="X48">
        <v>4377</v>
      </c>
      <c r="Y48">
        <v>5238</v>
      </c>
      <c r="Z48">
        <v>6355</v>
      </c>
      <c r="AA48">
        <v>9124</v>
      </c>
      <c r="AB48">
        <v>11028</v>
      </c>
      <c r="AC48">
        <v>19944</v>
      </c>
      <c r="AD48">
        <v>26492</v>
      </c>
      <c r="AE48">
        <v>44582</v>
      </c>
      <c r="AF48">
        <v>48849</v>
      </c>
      <c r="AG48">
        <v>64683</v>
      </c>
      <c r="AH48" s="21">
        <f t="shared" si="1"/>
        <v>1372.6751918158566</v>
      </c>
      <c r="AI48" s="21">
        <f t="shared" si="2"/>
        <v>1779.3734015345267</v>
      </c>
    </row>
    <row r="49" spans="1:35">
      <c r="A49">
        <v>47</v>
      </c>
      <c r="B49" s="31">
        <v>287.97000000000003</v>
      </c>
      <c r="C49" s="31">
        <v>366.3</v>
      </c>
      <c r="D49" s="31">
        <v>566.32000000000005</v>
      </c>
      <c r="E49" s="31">
        <v>610.69000000000005</v>
      </c>
      <c r="F49" s="31">
        <v>766.64</v>
      </c>
      <c r="G49" s="31">
        <v>931.14</v>
      </c>
      <c r="H49" s="31">
        <v>965.8</v>
      </c>
      <c r="I49" s="31">
        <v>1168.56</v>
      </c>
      <c r="J49" s="31">
        <v>1256.3800000000001</v>
      </c>
      <c r="K49" s="31">
        <v>1573.72</v>
      </c>
      <c r="L49" s="31">
        <v>1584.58</v>
      </c>
      <c r="M49" s="31">
        <v>1980.09</v>
      </c>
      <c r="N49">
        <v>979</v>
      </c>
      <c r="O49">
        <v>1183</v>
      </c>
      <c r="P49">
        <v>1272</v>
      </c>
      <c r="Q49">
        <v>1593</v>
      </c>
      <c r="R49">
        <v>1601</v>
      </c>
      <c r="S49">
        <v>2006</v>
      </c>
      <c r="T49">
        <v>2425</v>
      </c>
      <c r="U49">
        <v>3056</v>
      </c>
      <c r="V49">
        <v>3286</v>
      </c>
      <c r="W49">
        <v>4178</v>
      </c>
      <c r="X49">
        <v>4431</v>
      </c>
      <c r="Y49">
        <v>5303</v>
      </c>
      <c r="Z49">
        <v>6433</v>
      </c>
      <c r="AA49">
        <v>9237</v>
      </c>
      <c r="AB49">
        <v>11164</v>
      </c>
      <c r="AC49">
        <v>20191</v>
      </c>
      <c r="AD49">
        <v>26820</v>
      </c>
      <c r="AE49">
        <v>45134</v>
      </c>
      <c r="AF49">
        <v>49454</v>
      </c>
      <c r="AG49">
        <v>65484</v>
      </c>
      <c r="AH49" s="21">
        <f t="shared" si="1"/>
        <v>1387.7570332480818</v>
      </c>
      <c r="AI49" s="21">
        <f t="shared" si="2"/>
        <v>1798.8388746803066</v>
      </c>
    </row>
    <row r="50" spans="1:35">
      <c r="A50">
        <v>48</v>
      </c>
      <c r="B50" s="31">
        <v>291.54000000000002</v>
      </c>
      <c r="C50" s="31">
        <v>370.82</v>
      </c>
      <c r="D50" s="31">
        <v>573.38</v>
      </c>
      <c r="E50" s="31">
        <v>618.29</v>
      </c>
      <c r="F50" s="31">
        <v>776.14</v>
      </c>
      <c r="G50" s="31">
        <v>942.73</v>
      </c>
      <c r="H50" s="31">
        <v>977.81</v>
      </c>
      <c r="I50" s="31">
        <v>1183.1600000000001</v>
      </c>
      <c r="J50" s="31">
        <v>1272.2</v>
      </c>
      <c r="K50" s="31">
        <v>1592.71</v>
      </c>
      <c r="L50" s="31">
        <v>1603.71</v>
      </c>
      <c r="M50" s="31">
        <v>2002.99</v>
      </c>
      <c r="N50">
        <v>991</v>
      </c>
      <c r="O50">
        <v>1197</v>
      </c>
      <c r="P50">
        <v>1287</v>
      </c>
      <c r="Q50">
        <v>1612</v>
      </c>
      <c r="R50">
        <v>1620</v>
      </c>
      <c r="S50">
        <v>2030</v>
      </c>
      <c r="T50">
        <v>2454</v>
      </c>
      <c r="U50">
        <v>3092</v>
      </c>
      <c r="V50">
        <v>3325</v>
      </c>
      <c r="W50">
        <v>4229</v>
      </c>
      <c r="X50">
        <v>4486</v>
      </c>
      <c r="Y50">
        <v>5369</v>
      </c>
      <c r="Z50">
        <v>6513</v>
      </c>
      <c r="AA50">
        <v>9353</v>
      </c>
      <c r="AB50">
        <v>11304</v>
      </c>
      <c r="AC50">
        <v>20444</v>
      </c>
      <c r="AD50">
        <v>27157</v>
      </c>
      <c r="AE50">
        <v>45700</v>
      </c>
      <c r="AF50">
        <v>50075</v>
      </c>
      <c r="AG50">
        <v>66306</v>
      </c>
      <c r="AH50" s="21">
        <f t="shared" si="1"/>
        <v>1404.1994884910487</v>
      </c>
      <c r="AI50" s="21">
        <f t="shared" si="2"/>
        <v>1820.2813299232735</v>
      </c>
    </row>
    <row r="51" spans="1:35">
      <c r="A51">
        <v>49</v>
      </c>
      <c r="B51" s="31">
        <v>295.2</v>
      </c>
      <c r="C51" s="31">
        <v>375.5</v>
      </c>
      <c r="D51" s="31">
        <v>580.62</v>
      </c>
      <c r="E51" s="31">
        <v>626.08000000000004</v>
      </c>
      <c r="F51" s="31">
        <v>785.96</v>
      </c>
      <c r="G51" s="31">
        <v>954.62</v>
      </c>
      <c r="H51" s="31">
        <v>990.13</v>
      </c>
      <c r="I51" s="31">
        <v>1198.27</v>
      </c>
      <c r="J51" s="31">
        <v>1288.4100000000001</v>
      </c>
      <c r="K51" s="31">
        <v>1613.09</v>
      </c>
      <c r="L51" s="31">
        <v>1624.22</v>
      </c>
      <c r="M51" s="31">
        <v>2027.57</v>
      </c>
      <c r="N51">
        <v>1003</v>
      </c>
      <c r="O51">
        <v>1212</v>
      </c>
      <c r="P51">
        <v>1303</v>
      </c>
      <c r="Q51">
        <v>1632</v>
      </c>
      <c r="R51">
        <v>1640</v>
      </c>
      <c r="S51">
        <v>2055</v>
      </c>
      <c r="T51">
        <v>2484</v>
      </c>
      <c r="U51">
        <v>3130</v>
      </c>
      <c r="V51">
        <v>3366</v>
      </c>
      <c r="W51">
        <v>4282</v>
      </c>
      <c r="X51">
        <v>4542</v>
      </c>
      <c r="Y51">
        <v>5436</v>
      </c>
      <c r="Z51">
        <v>6596</v>
      </c>
      <c r="AA51">
        <v>9472</v>
      </c>
      <c r="AB51">
        <v>11448</v>
      </c>
      <c r="AC51">
        <v>20704</v>
      </c>
      <c r="AD51">
        <v>27502</v>
      </c>
      <c r="AE51">
        <v>46281</v>
      </c>
      <c r="AF51">
        <v>50711</v>
      </c>
      <c r="AG51">
        <v>67149</v>
      </c>
      <c r="AH51" s="21">
        <f t="shared" si="1"/>
        <v>1421.6419437340153</v>
      </c>
      <c r="AI51" s="21">
        <f t="shared" si="2"/>
        <v>1842.7237851662403</v>
      </c>
    </row>
    <row r="52" spans="1:35">
      <c r="A52">
        <v>50</v>
      </c>
      <c r="B52" s="31">
        <v>298.95</v>
      </c>
      <c r="C52" s="31">
        <v>380.29</v>
      </c>
      <c r="D52" s="31">
        <v>588.04</v>
      </c>
      <c r="E52" s="31">
        <v>634.07000000000005</v>
      </c>
      <c r="F52" s="31">
        <v>795.94</v>
      </c>
      <c r="G52" s="31">
        <v>966.81</v>
      </c>
      <c r="H52" s="31">
        <v>1002.76</v>
      </c>
      <c r="I52" s="31">
        <v>1213.6300000000001</v>
      </c>
      <c r="J52" s="31">
        <v>1305.05</v>
      </c>
      <c r="K52" s="31">
        <v>1634.17</v>
      </c>
      <c r="L52" s="31">
        <v>1645.26</v>
      </c>
      <c r="M52" s="31">
        <v>2053.69</v>
      </c>
      <c r="N52">
        <v>1015</v>
      </c>
      <c r="O52">
        <v>1227</v>
      </c>
      <c r="P52">
        <v>1319</v>
      </c>
      <c r="Q52">
        <v>1652</v>
      </c>
      <c r="R52">
        <v>1660</v>
      </c>
      <c r="S52">
        <v>2081</v>
      </c>
      <c r="T52">
        <v>2515</v>
      </c>
      <c r="U52">
        <v>3169</v>
      </c>
      <c r="V52">
        <v>3408</v>
      </c>
      <c r="W52">
        <v>4336</v>
      </c>
      <c r="X52">
        <v>4599</v>
      </c>
      <c r="Y52">
        <v>5505</v>
      </c>
      <c r="Z52">
        <v>6680</v>
      </c>
      <c r="AA52">
        <v>9594</v>
      </c>
      <c r="AB52">
        <v>11595</v>
      </c>
      <c r="AC52">
        <v>20971</v>
      </c>
      <c r="AD52">
        <v>27856</v>
      </c>
      <c r="AE52">
        <v>46877</v>
      </c>
      <c r="AF52">
        <v>51364</v>
      </c>
      <c r="AG52">
        <v>68013</v>
      </c>
      <c r="AH52" s="21">
        <f t="shared" si="1"/>
        <v>1439.0843989769819</v>
      </c>
      <c r="AI52" s="21">
        <f t="shared" si="2"/>
        <v>1865.6547314578004</v>
      </c>
    </row>
    <row r="53" spans="1:35">
      <c r="A53">
        <v>51</v>
      </c>
      <c r="B53" s="31">
        <v>302.8</v>
      </c>
      <c r="C53" s="31">
        <v>385.17</v>
      </c>
      <c r="D53" s="31">
        <v>595.58000000000004</v>
      </c>
      <c r="E53" s="31">
        <v>642.27</v>
      </c>
      <c r="F53" s="31">
        <v>806.28</v>
      </c>
      <c r="G53" s="31">
        <v>979.31</v>
      </c>
      <c r="H53" s="31">
        <v>1015.84</v>
      </c>
      <c r="I53" s="31">
        <v>1229.53</v>
      </c>
      <c r="J53" s="31">
        <v>1322.12</v>
      </c>
      <c r="K53" s="31">
        <v>1655.63</v>
      </c>
      <c r="L53" s="31">
        <v>1667.05</v>
      </c>
      <c r="M53" s="31">
        <v>2080.98</v>
      </c>
      <c r="N53">
        <v>1028</v>
      </c>
      <c r="O53">
        <v>1242</v>
      </c>
      <c r="P53">
        <v>1336</v>
      </c>
      <c r="Q53">
        <v>1673</v>
      </c>
      <c r="R53">
        <v>1681</v>
      </c>
      <c r="S53">
        <v>2107</v>
      </c>
      <c r="T53">
        <v>2547</v>
      </c>
      <c r="U53">
        <v>3209</v>
      </c>
      <c r="V53">
        <v>3451</v>
      </c>
      <c r="W53">
        <v>4392</v>
      </c>
      <c r="X53">
        <v>4659</v>
      </c>
      <c r="Y53">
        <v>5576</v>
      </c>
      <c r="Z53">
        <v>6766</v>
      </c>
      <c r="AA53">
        <v>9719</v>
      </c>
      <c r="AB53">
        <v>11746</v>
      </c>
      <c r="AC53">
        <v>21244</v>
      </c>
      <c r="AD53">
        <v>28219</v>
      </c>
      <c r="AE53">
        <v>47488</v>
      </c>
      <c r="AF53">
        <v>52033</v>
      </c>
      <c r="AG53">
        <v>68900</v>
      </c>
      <c r="AH53" s="21">
        <f t="shared" si="1"/>
        <v>1457.5268542199487</v>
      </c>
      <c r="AI53" s="21">
        <f t="shared" si="2"/>
        <v>1889.097186700767</v>
      </c>
    </row>
    <row r="54" spans="1:35">
      <c r="A54">
        <v>52</v>
      </c>
      <c r="B54" s="31">
        <v>306.75</v>
      </c>
      <c r="C54" s="31">
        <v>390.22</v>
      </c>
      <c r="D54" s="31">
        <v>603.39</v>
      </c>
      <c r="E54" s="31">
        <v>650.67999999999995</v>
      </c>
      <c r="F54" s="31">
        <v>816.89</v>
      </c>
      <c r="G54" s="31">
        <v>992.14</v>
      </c>
      <c r="H54" s="31">
        <v>1029.1400000000001</v>
      </c>
      <c r="I54" s="31">
        <v>1245.7</v>
      </c>
      <c r="J54" s="31">
        <v>1339.64</v>
      </c>
      <c r="K54" s="31">
        <v>1677.85</v>
      </c>
      <c r="L54" s="31">
        <v>1689.23</v>
      </c>
      <c r="M54" s="31">
        <v>2109</v>
      </c>
      <c r="N54">
        <v>1041</v>
      </c>
      <c r="O54">
        <v>1258</v>
      </c>
      <c r="P54">
        <v>1353</v>
      </c>
      <c r="Q54">
        <v>1694</v>
      </c>
      <c r="R54">
        <v>1702</v>
      </c>
      <c r="S54">
        <v>2134</v>
      </c>
      <c r="T54">
        <v>2579</v>
      </c>
      <c r="U54">
        <v>3250</v>
      </c>
      <c r="V54">
        <v>3495</v>
      </c>
      <c r="W54">
        <v>4449</v>
      </c>
      <c r="X54">
        <v>4719</v>
      </c>
      <c r="Y54">
        <v>5649</v>
      </c>
      <c r="Z54">
        <v>6855</v>
      </c>
      <c r="AA54">
        <v>9847</v>
      </c>
      <c r="AB54">
        <v>11902</v>
      </c>
      <c r="AC54">
        <v>21525</v>
      </c>
      <c r="AD54">
        <v>28592</v>
      </c>
      <c r="AE54">
        <v>48115</v>
      </c>
      <c r="AF54">
        <v>52721</v>
      </c>
      <c r="AG54">
        <v>69810</v>
      </c>
      <c r="AH54" s="21">
        <f t="shared" si="1"/>
        <v>1475.9693094629156</v>
      </c>
      <c r="AI54" s="21">
        <f t="shared" si="2"/>
        <v>1913.0281329923273</v>
      </c>
    </row>
    <row r="55" spans="1:35">
      <c r="A55">
        <v>53</v>
      </c>
      <c r="B55" s="31">
        <v>310.81</v>
      </c>
      <c r="C55" s="31">
        <v>395.35</v>
      </c>
      <c r="D55" s="31">
        <v>611.41</v>
      </c>
      <c r="E55" s="31">
        <v>659.32</v>
      </c>
      <c r="F55" s="31">
        <v>827.68</v>
      </c>
      <c r="G55" s="31">
        <v>1005.31</v>
      </c>
      <c r="H55" s="31">
        <v>1042.79</v>
      </c>
      <c r="I55" s="31">
        <v>1262.46</v>
      </c>
      <c r="J55" s="31">
        <v>1357.64</v>
      </c>
      <c r="K55" s="31">
        <v>1700.48</v>
      </c>
      <c r="L55" s="31">
        <v>1712.21</v>
      </c>
      <c r="M55" s="31">
        <v>2137.79</v>
      </c>
      <c r="N55">
        <v>1055</v>
      </c>
      <c r="O55">
        <v>1274</v>
      </c>
      <c r="P55">
        <v>1371</v>
      </c>
      <c r="Q55">
        <v>1716</v>
      </c>
      <c r="R55">
        <v>1724</v>
      </c>
      <c r="S55">
        <v>2162</v>
      </c>
      <c r="T55">
        <v>2613</v>
      </c>
      <c r="U55">
        <v>3292</v>
      </c>
      <c r="V55">
        <v>3540</v>
      </c>
      <c r="W55">
        <v>4507</v>
      </c>
      <c r="X55">
        <v>4782</v>
      </c>
      <c r="Y55">
        <v>5724</v>
      </c>
      <c r="Z55">
        <v>6946</v>
      </c>
      <c r="AA55">
        <v>9979</v>
      </c>
      <c r="AB55">
        <v>12061</v>
      </c>
      <c r="AC55">
        <v>21813</v>
      </c>
      <c r="AD55">
        <v>28974</v>
      </c>
      <c r="AE55">
        <v>48760</v>
      </c>
      <c r="AF55">
        <v>53427</v>
      </c>
      <c r="AG55">
        <v>70744</v>
      </c>
      <c r="AH55" s="21">
        <f t="shared" si="1"/>
        <v>1495.4117647058824</v>
      </c>
      <c r="AI55" s="21">
        <f t="shared" si="2"/>
        <v>1937.9590792838876</v>
      </c>
    </row>
    <row r="56" spans="1:35">
      <c r="A56">
        <v>54</v>
      </c>
      <c r="B56" s="31">
        <v>314.97000000000003</v>
      </c>
      <c r="C56" s="31">
        <v>400.67</v>
      </c>
      <c r="D56" s="31">
        <v>619.65</v>
      </c>
      <c r="E56" s="31">
        <v>668.19</v>
      </c>
      <c r="F56" s="31">
        <v>838.86</v>
      </c>
      <c r="G56" s="31">
        <v>1018.84</v>
      </c>
      <c r="H56" s="31">
        <v>1056.81</v>
      </c>
      <c r="I56" s="31">
        <v>1279.52</v>
      </c>
      <c r="J56" s="31">
        <v>1376.12</v>
      </c>
      <c r="K56" s="31">
        <v>1723.93</v>
      </c>
      <c r="L56" s="31">
        <v>1735.61</v>
      </c>
      <c r="M56" s="31">
        <v>2167.38</v>
      </c>
      <c r="N56">
        <v>1068</v>
      </c>
      <c r="O56">
        <v>1291</v>
      </c>
      <c r="P56">
        <v>1389</v>
      </c>
      <c r="Q56">
        <v>1739</v>
      </c>
      <c r="R56">
        <v>1747</v>
      </c>
      <c r="S56">
        <v>2190</v>
      </c>
      <c r="T56">
        <v>2647</v>
      </c>
      <c r="U56">
        <v>3335</v>
      </c>
      <c r="V56">
        <v>3587</v>
      </c>
      <c r="W56">
        <v>4567</v>
      </c>
      <c r="X56">
        <v>4845</v>
      </c>
      <c r="Y56">
        <v>5801</v>
      </c>
      <c r="Z56">
        <v>7040</v>
      </c>
      <c r="AA56">
        <v>10115</v>
      </c>
      <c r="AB56">
        <v>12225</v>
      </c>
      <c r="AC56">
        <v>22109</v>
      </c>
      <c r="AD56">
        <v>29368</v>
      </c>
      <c r="AE56">
        <v>49421</v>
      </c>
      <c r="AF56">
        <v>54152</v>
      </c>
      <c r="AG56">
        <v>71704</v>
      </c>
      <c r="AH56" s="21">
        <f t="shared" si="1"/>
        <v>1515.2148337595906</v>
      </c>
      <c r="AI56" s="21">
        <f t="shared" si="2"/>
        <v>1963.401534526854</v>
      </c>
    </row>
    <row r="57" spans="1:35">
      <c r="A57">
        <v>55</v>
      </c>
      <c r="B57" s="31">
        <v>319.25</v>
      </c>
      <c r="C57" s="31">
        <v>406.14</v>
      </c>
      <c r="D57" s="31">
        <v>628.03</v>
      </c>
      <c r="E57" s="31">
        <v>677.3</v>
      </c>
      <c r="F57" s="31">
        <v>850.24</v>
      </c>
      <c r="G57" s="31">
        <v>1032.73</v>
      </c>
      <c r="H57" s="31">
        <v>1071.21</v>
      </c>
      <c r="I57" s="31">
        <v>1297.21</v>
      </c>
      <c r="J57" s="31">
        <v>1395.12</v>
      </c>
      <c r="K57" s="31">
        <v>1747.82</v>
      </c>
      <c r="L57" s="31">
        <v>1759.87</v>
      </c>
      <c r="M57" s="31">
        <v>2197.79</v>
      </c>
      <c r="N57">
        <v>1083</v>
      </c>
      <c r="O57">
        <v>1308</v>
      </c>
      <c r="P57">
        <v>1407</v>
      </c>
      <c r="Q57">
        <v>1762</v>
      </c>
      <c r="R57">
        <v>1770</v>
      </c>
      <c r="S57">
        <v>2219</v>
      </c>
      <c r="T57">
        <v>2682</v>
      </c>
      <c r="U57">
        <v>3380</v>
      </c>
      <c r="V57">
        <v>3634</v>
      </c>
      <c r="W57">
        <v>4629</v>
      </c>
      <c r="X57">
        <v>4911</v>
      </c>
      <c r="Y57">
        <v>5880</v>
      </c>
      <c r="Z57">
        <v>7136</v>
      </c>
      <c r="AA57">
        <v>10254</v>
      </c>
      <c r="AB57">
        <v>12393</v>
      </c>
      <c r="AC57">
        <v>22413</v>
      </c>
      <c r="AD57">
        <v>29772</v>
      </c>
      <c r="AE57">
        <v>50101</v>
      </c>
      <c r="AF57">
        <v>54897</v>
      </c>
      <c r="AG57">
        <v>72691</v>
      </c>
      <c r="AH57" s="21">
        <f t="shared" si="1"/>
        <v>1535.0179028132993</v>
      </c>
      <c r="AI57" s="21">
        <f t="shared" si="2"/>
        <v>1989.3324808184143</v>
      </c>
    </row>
    <row r="58" spans="1:35">
      <c r="A58">
        <v>56</v>
      </c>
      <c r="B58" s="31">
        <v>323.64</v>
      </c>
      <c r="C58" s="31">
        <v>411.7</v>
      </c>
      <c r="D58" s="31">
        <v>636.72</v>
      </c>
      <c r="E58" s="31">
        <v>686.66</v>
      </c>
      <c r="F58" s="31">
        <v>862.05</v>
      </c>
      <c r="G58" s="31">
        <v>1047.1400000000001</v>
      </c>
      <c r="H58" s="31">
        <v>1086.1400000000001</v>
      </c>
      <c r="I58" s="31">
        <v>1315.23</v>
      </c>
      <c r="J58" s="31">
        <v>1414.65</v>
      </c>
      <c r="K58" s="31">
        <v>1772.39</v>
      </c>
      <c r="L58" s="31">
        <v>1784.6</v>
      </c>
      <c r="M58" s="31">
        <v>2229.0700000000002</v>
      </c>
      <c r="N58">
        <v>1097</v>
      </c>
      <c r="O58">
        <v>1326</v>
      </c>
      <c r="P58">
        <v>1426</v>
      </c>
      <c r="Q58">
        <v>1785</v>
      </c>
      <c r="R58">
        <v>1794</v>
      </c>
      <c r="S58">
        <v>2249</v>
      </c>
      <c r="T58">
        <v>2718</v>
      </c>
      <c r="U58">
        <v>3425</v>
      </c>
      <c r="V58">
        <v>3683</v>
      </c>
      <c r="W58">
        <v>4692</v>
      </c>
      <c r="X58">
        <v>4979</v>
      </c>
      <c r="Y58">
        <v>5961</v>
      </c>
      <c r="Z58">
        <v>7235</v>
      </c>
      <c r="AA58">
        <v>10397</v>
      </c>
      <c r="AB58">
        <v>12566</v>
      </c>
      <c r="AC58">
        <v>22726</v>
      </c>
      <c r="AD58">
        <v>30187</v>
      </c>
      <c r="AE58">
        <v>50800</v>
      </c>
      <c r="AF58">
        <v>55662</v>
      </c>
      <c r="AG58">
        <v>73704</v>
      </c>
      <c r="AH58" s="21">
        <f t="shared" si="1"/>
        <v>1555.4603580562659</v>
      </c>
      <c r="AI58" s="21">
        <f t="shared" si="2"/>
        <v>2016.2634271099744</v>
      </c>
    </row>
    <row r="59" spans="1:35">
      <c r="A59">
        <v>57</v>
      </c>
      <c r="B59" s="31">
        <v>328.16</v>
      </c>
      <c r="C59" s="31">
        <v>417.48</v>
      </c>
      <c r="D59" s="31">
        <v>645.66</v>
      </c>
      <c r="E59" s="31">
        <v>696.28</v>
      </c>
      <c r="F59" s="31">
        <v>874.07</v>
      </c>
      <c r="G59" s="31">
        <v>1061.82</v>
      </c>
      <c r="H59" s="31">
        <v>1101.3599999999999</v>
      </c>
      <c r="I59" s="31">
        <v>1333.93</v>
      </c>
      <c r="J59" s="31">
        <v>1434.73</v>
      </c>
      <c r="K59" s="31">
        <v>1797.88</v>
      </c>
      <c r="L59" s="31">
        <v>1810.27</v>
      </c>
      <c r="M59" s="31">
        <v>2261.2600000000002</v>
      </c>
      <c r="N59">
        <v>1112</v>
      </c>
      <c r="O59">
        <v>1344</v>
      </c>
      <c r="P59">
        <v>1445</v>
      </c>
      <c r="Q59">
        <v>1810</v>
      </c>
      <c r="R59">
        <v>1819</v>
      </c>
      <c r="S59">
        <v>2280</v>
      </c>
      <c r="T59">
        <v>2756</v>
      </c>
      <c r="U59">
        <v>3472</v>
      </c>
      <c r="V59">
        <v>3734</v>
      </c>
      <c r="W59">
        <v>4758</v>
      </c>
      <c r="X59">
        <v>5048</v>
      </c>
      <c r="Y59">
        <v>6044</v>
      </c>
      <c r="Z59">
        <v>7336</v>
      </c>
      <c r="AA59">
        <v>10544</v>
      </c>
      <c r="AB59">
        <v>12743</v>
      </c>
      <c r="AC59">
        <v>23047</v>
      </c>
      <c r="AD59">
        <v>30614</v>
      </c>
      <c r="AE59">
        <v>51518</v>
      </c>
      <c r="AF59">
        <v>56450</v>
      </c>
      <c r="AG59">
        <v>74747</v>
      </c>
      <c r="AH59" s="21">
        <f t="shared" si="1"/>
        <v>1576.6240409207162</v>
      </c>
      <c r="AI59" s="21">
        <f t="shared" si="2"/>
        <v>2044.1943734015344</v>
      </c>
    </row>
    <row r="60" spans="1:35">
      <c r="A60">
        <v>58</v>
      </c>
      <c r="B60" s="31">
        <v>332.8</v>
      </c>
      <c r="C60" s="31">
        <v>423.36</v>
      </c>
      <c r="D60" s="31">
        <v>654.85</v>
      </c>
      <c r="E60" s="31">
        <v>706.18</v>
      </c>
      <c r="F60" s="31">
        <v>886.55</v>
      </c>
      <c r="G60" s="31">
        <v>1076.92</v>
      </c>
      <c r="H60" s="31">
        <v>1117.01</v>
      </c>
      <c r="I60" s="31">
        <v>1352.99</v>
      </c>
      <c r="J60" s="31">
        <v>1455.39</v>
      </c>
      <c r="K60" s="31">
        <v>1823.88</v>
      </c>
      <c r="L60" s="31">
        <v>1836.45</v>
      </c>
      <c r="M60" s="31">
        <v>2294.38</v>
      </c>
      <c r="N60">
        <v>1128</v>
      </c>
      <c r="O60">
        <v>1363</v>
      </c>
      <c r="P60">
        <v>1465</v>
      </c>
      <c r="Q60">
        <v>1835</v>
      </c>
      <c r="R60">
        <v>1844</v>
      </c>
      <c r="S60">
        <v>2311</v>
      </c>
      <c r="T60">
        <v>2794</v>
      </c>
      <c r="U60">
        <v>3520</v>
      </c>
      <c r="V60">
        <v>3785</v>
      </c>
      <c r="W60">
        <v>4824</v>
      </c>
      <c r="X60">
        <v>5119</v>
      </c>
      <c r="Y60">
        <v>6130</v>
      </c>
      <c r="Z60">
        <v>7441</v>
      </c>
      <c r="AA60">
        <v>10695</v>
      </c>
      <c r="AB60">
        <v>12926</v>
      </c>
      <c r="AC60">
        <v>23378</v>
      </c>
      <c r="AD60">
        <v>31053</v>
      </c>
      <c r="AE60">
        <v>52257</v>
      </c>
      <c r="AF60">
        <v>57259</v>
      </c>
      <c r="AG60">
        <v>75819</v>
      </c>
      <c r="AH60" s="21">
        <f t="shared" si="1"/>
        <v>1598.4271099744246</v>
      </c>
      <c r="AI60" s="21">
        <f t="shared" si="2"/>
        <v>2072.1253196930948</v>
      </c>
    </row>
    <row r="61" spans="1:35">
      <c r="A61">
        <v>59</v>
      </c>
      <c r="B61" s="31">
        <v>337.58</v>
      </c>
      <c r="C61" s="31">
        <v>429.47</v>
      </c>
      <c r="D61" s="31">
        <v>664.22</v>
      </c>
      <c r="E61" s="31">
        <v>716.36</v>
      </c>
      <c r="F61" s="31">
        <v>899.39</v>
      </c>
      <c r="G61" s="31">
        <v>1092.46</v>
      </c>
      <c r="H61" s="31">
        <v>1133.1099999999999</v>
      </c>
      <c r="I61" s="31">
        <v>1372.6</v>
      </c>
      <c r="J61" s="31">
        <v>1476.65</v>
      </c>
      <c r="K61" s="31">
        <v>1850.89</v>
      </c>
      <c r="L61" s="31">
        <v>1863.64</v>
      </c>
      <c r="M61" s="31">
        <v>2328.4899999999998</v>
      </c>
      <c r="N61">
        <v>1143</v>
      </c>
      <c r="O61">
        <v>1382</v>
      </c>
      <c r="P61">
        <v>1486</v>
      </c>
      <c r="Q61">
        <v>1861</v>
      </c>
      <c r="R61">
        <v>1870</v>
      </c>
      <c r="S61">
        <v>2344</v>
      </c>
      <c r="T61">
        <v>2833</v>
      </c>
      <c r="U61">
        <v>3569</v>
      </c>
      <c r="V61">
        <v>3839</v>
      </c>
      <c r="W61">
        <v>4893</v>
      </c>
      <c r="X61">
        <v>5193</v>
      </c>
      <c r="Y61">
        <v>6218</v>
      </c>
      <c r="Z61">
        <v>7548</v>
      </c>
      <c r="AA61">
        <v>10851</v>
      </c>
      <c r="AB61">
        <v>13114</v>
      </c>
      <c r="AC61">
        <v>23718</v>
      </c>
      <c r="AD61">
        <v>31505</v>
      </c>
      <c r="AE61">
        <v>53018</v>
      </c>
      <c r="AF61">
        <v>58093</v>
      </c>
      <c r="AG61">
        <v>76923</v>
      </c>
      <c r="AH61" s="21">
        <f t="shared" si="1"/>
        <v>1621.2301790281331</v>
      </c>
      <c r="AI61" s="21">
        <f t="shared" si="2"/>
        <v>2101.5447570332481</v>
      </c>
    </row>
    <row r="62" spans="1:35">
      <c r="A62">
        <v>60</v>
      </c>
      <c r="B62" s="31">
        <v>342.5</v>
      </c>
      <c r="C62" s="31">
        <v>435.75</v>
      </c>
      <c r="D62" s="31">
        <v>673.95</v>
      </c>
      <c r="E62" s="31">
        <v>726.85</v>
      </c>
      <c r="F62" s="31">
        <v>912.49</v>
      </c>
      <c r="G62" s="31">
        <v>1108.45</v>
      </c>
      <c r="H62" s="31">
        <v>1149.69</v>
      </c>
      <c r="I62" s="31">
        <v>1392.98</v>
      </c>
      <c r="J62" s="31">
        <v>1498.54</v>
      </c>
      <c r="K62" s="31">
        <v>1878.46</v>
      </c>
      <c r="L62" s="31">
        <v>1891.39</v>
      </c>
      <c r="M62" s="31">
        <v>2363.64</v>
      </c>
      <c r="N62">
        <v>1160</v>
      </c>
      <c r="O62">
        <v>1401</v>
      </c>
      <c r="P62">
        <v>1507</v>
      </c>
      <c r="Q62">
        <v>1887</v>
      </c>
      <c r="R62">
        <v>1896</v>
      </c>
      <c r="S62">
        <v>2377</v>
      </c>
      <c r="T62">
        <v>2873</v>
      </c>
      <c r="U62">
        <v>3620</v>
      </c>
      <c r="V62">
        <v>3893</v>
      </c>
      <c r="W62">
        <v>4964</v>
      </c>
      <c r="X62">
        <v>5268</v>
      </c>
      <c r="Y62">
        <v>6309</v>
      </c>
      <c r="Z62">
        <v>7659</v>
      </c>
      <c r="AA62">
        <v>11014</v>
      </c>
      <c r="AB62">
        <v>13312</v>
      </c>
      <c r="AC62">
        <v>24075</v>
      </c>
      <c r="AD62">
        <v>31979</v>
      </c>
      <c r="AE62">
        <v>53816</v>
      </c>
      <c r="AF62">
        <v>58967</v>
      </c>
      <c r="AG62">
        <v>78081</v>
      </c>
      <c r="AH62" s="21">
        <f t="shared" si="1"/>
        <v>1644.0332480818413</v>
      </c>
      <c r="AI62" s="21">
        <f t="shared" si="2"/>
        <v>2130.9641943734014</v>
      </c>
    </row>
    <row r="63" spans="1:35">
      <c r="A63">
        <v>61</v>
      </c>
      <c r="B63" s="31">
        <v>347.56</v>
      </c>
      <c r="C63" s="31">
        <v>442.17</v>
      </c>
      <c r="D63" s="31">
        <v>683.97</v>
      </c>
      <c r="E63" s="31">
        <v>737.64</v>
      </c>
      <c r="F63" s="31">
        <v>926.1</v>
      </c>
      <c r="G63" s="31">
        <v>1124.92</v>
      </c>
      <c r="H63" s="31">
        <v>1166.9100000000001</v>
      </c>
      <c r="I63" s="31">
        <v>1413.77</v>
      </c>
      <c r="J63" s="31">
        <v>1520.89</v>
      </c>
      <c r="K63" s="31">
        <v>1907.12</v>
      </c>
      <c r="L63" s="31">
        <v>1920.25</v>
      </c>
      <c r="M63" s="31">
        <v>2399.85</v>
      </c>
      <c r="N63">
        <v>1176</v>
      </c>
      <c r="O63">
        <v>1422</v>
      </c>
      <c r="P63">
        <v>1529</v>
      </c>
      <c r="Q63">
        <v>1914</v>
      </c>
      <c r="R63">
        <v>1924</v>
      </c>
      <c r="S63">
        <v>2411</v>
      </c>
      <c r="T63">
        <v>2915</v>
      </c>
      <c r="U63">
        <v>3672</v>
      </c>
      <c r="V63">
        <v>3949</v>
      </c>
      <c r="W63">
        <v>5037</v>
      </c>
      <c r="X63">
        <v>5346</v>
      </c>
      <c r="Y63">
        <v>6402</v>
      </c>
      <c r="Z63">
        <v>7773</v>
      </c>
      <c r="AA63">
        <v>11184</v>
      </c>
      <c r="AB63">
        <v>13517</v>
      </c>
      <c r="AC63">
        <v>24446</v>
      </c>
      <c r="AD63">
        <v>32472</v>
      </c>
      <c r="AE63">
        <v>54646</v>
      </c>
      <c r="AF63">
        <v>59876</v>
      </c>
      <c r="AG63">
        <v>79284</v>
      </c>
      <c r="AH63" s="21">
        <f t="shared" si="1"/>
        <v>1667.83631713555</v>
      </c>
      <c r="AI63" s="21">
        <f t="shared" si="2"/>
        <v>2161.8951406649617</v>
      </c>
    </row>
    <row r="64" spans="1:35">
      <c r="A64">
        <v>62</v>
      </c>
      <c r="B64" s="31">
        <v>352.78</v>
      </c>
      <c r="C64" s="31">
        <v>448.83</v>
      </c>
      <c r="D64" s="31">
        <v>694.3</v>
      </c>
      <c r="E64" s="31">
        <v>748.76</v>
      </c>
      <c r="F64" s="31">
        <v>939.99</v>
      </c>
      <c r="G64" s="31">
        <v>1141.8800000000001</v>
      </c>
      <c r="H64" s="31">
        <v>1184.49</v>
      </c>
      <c r="I64" s="31">
        <v>1435.4</v>
      </c>
      <c r="J64" s="31">
        <v>1544.13</v>
      </c>
      <c r="K64" s="31">
        <v>1936.4</v>
      </c>
      <c r="L64" s="31">
        <v>1949.73</v>
      </c>
      <c r="M64" s="31">
        <v>2437.1999999999998</v>
      </c>
      <c r="N64">
        <v>1194</v>
      </c>
      <c r="O64">
        <v>1442</v>
      </c>
      <c r="P64">
        <v>1551</v>
      </c>
      <c r="Q64">
        <v>1942</v>
      </c>
      <c r="R64">
        <v>1952</v>
      </c>
      <c r="S64">
        <v>2447</v>
      </c>
      <c r="T64">
        <v>2957</v>
      </c>
      <c r="U64">
        <v>3726</v>
      </c>
      <c r="V64">
        <v>4007</v>
      </c>
      <c r="W64">
        <v>5112</v>
      </c>
      <c r="X64">
        <v>5426</v>
      </c>
      <c r="Y64">
        <v>6498</v>
      </c>
      <c r="Z64">
        <v>7890</v>
      </c>
      <c r="AA64">
        <v>11362</v>
      </c>
      <c r="AB64">
        <v>13732</v>
      </c>
      <c r="AC64">
        <v>24836</v>
      </c>
      <c r="AD64">
        <v>32990</v>
      </c>
      <c r="AE64">
        <v>55517</v>
      </c>
      <c r="AF64">
        <v>60831</v>
      </c>
      <c r="AG64">
        <v>80548</v>
      </c>
      <c r="AH64" s="21">
        <f t="shared" si="1"/>
        <v>1692</v>
      </c>
      <c r="AI64" s="21">
        <f t="shared" si="2"/>
        <v>2193.8030690537084</v>
      </c>
    </row>
    <row r="65" spans="1:35">
      <c r="A65">
        <v>63</v>
      </c>
      <c r="B65" s="31">
        <v>358.15</v>
      </c>
      <c r="C65" s="31">
        <v>455.64</v>
      </c>
      <c r="D65" s="31">
        <v>704.84</v>
      </c>
      <c r="E65" s="31">
        <v>760.21</v>
      </c>
      <c r="F65" s="31">
        <v>954.44</v>
      </c>
      <c r="G65" s="31">
        <v>1159.3599999999999</v>
      </c>
      <c r="H65" s="31">
        <v>1202.6099999999999</v>
      </c>
      <c r="I65" s="31">
        <v>1457.5</v>
      </c>
      <c r="J65" s="31">
        <v>1568.08</v>
      </c>
      <c r="K65" s="31">
        <v>1966.87</v>
      </c>
      <c r="L65" s="31">
        <v>1980.4</v>
      </c>
      <c r="M65" s="31">
        <v>2475.73</v>
      </c>
      <c r="N65">
        <v>1211</v>
      </c>
      <c r="O65">
        <v>1464</v>
      </c>
      <c r="P65">
        <v>1574</v>
      </c>
      <c r="Q65">
        <v>1971</v>
      </c>
      <c r="R65">
        <v>1981</v>
      </c>
      <c r="S65">
        <v>2483</v>
      </c>
      <c r="T65">
        <v>3001</v>
      </c>
      <c r="U65">
        <v>3782</v>
      </c>
      <c r="V65">
        <v>4067</v>
      </c>
      <c r="W65">
        <v>5190</v>
      </c>
      <c r="X65">
        <v>5508</v>
      </c>
      <c r="Y65">
        <v>6598</v>
      </c>
      <c r="Z65">
        <v>8011</v>
      </c>
      <c r="AA65">
        <v>11551</v>
      </c>
      <c r="AB65">
        <v>13961</v>
      </c>
      <c r="AC65">
        <v>25249</v>
      </c>
      <c r="AD65">
        <v>33539</v>
      </c>
      <c r="AE65">
        <v>56440</v>
      </c>
      <c r="AF65">
        <v>61842</v>
      </c>
      <c r="AG65">
        <v>81888</v>
      </c>
      <c r="AH65" s="21">
        <f t="shared" si="1"/>
        <v>1717.16368286445</v>
      </c>
      <c r="AI65" s="21">
        <f t="shared" si="2"/>
        <v>2226.2225063938617</v>
      </c>
    </row>
    <row r="66" spans="1:35">
      <c r="A66">
        <v>64</v>
      </c>
      <c r="B66" s="31">
        <v>363.69</v>
      </c>
      <c r="C66" s="31">
        <v>462.72</v>
      </c>
      <c r="D66" s="31">
        <v>715.8</v>
      </c>
      <c r="E66" s="31">
        <v>772.03</v>
      </c>
      <c r="F66" s="31">
        <v>969.21</v>
      </c>
      <c r="G66" s="31">
        <v>1177.3900000000001</v>
      </c>
      <c r="H66" s="31">
        <v>1221.3</v>
      </c>
      <c r="I66" s="31">
        <v>1480.49</v>
      </c>
      <c r="J66" s="31">
        <v>1592.8</v>
      </c>
      <c r="K66" s="31">
        <v>1998.04</v>
      </c>
      <c r="L66" s="31">
        <v>2011.78</v>
      </c>
      <c r="M66" s="31">
        <v>2515.4899999999998</v>
      </c>
      <c r="N66">
        <v>1230</v>
      </c>
      <c r="O66">
        <v>1486</v>
      </c>
      <c r="P66">
        <v>1598</v>
      </c>
      <c r="Q66">
        <v>2001</v>
      </c>
      <c r="R66">
        <v>2011</v>
      </c>
      <c r="S66">
        <v>2520</v>
      </c>
      <c r="T66">
        <v>3047</v>
      </c>
      <c r="U66">
        <v>3839</v>
      </c>
      <c r="V66">
        <v>4128</v>
      </c>
      <c r="W66">
        <v>5269</v>
      </c>
      <c r="X66">
        <v>5593</v>
      </c>
      <c r="Y66">
        <v>6700</v>
      </c>
      <c r="Z66">
        <v>8136</v>
      </c>
      <c r="AA66">
        <v>11750</v>
      </c>
      <c r="AB66">
        <v>14201</v>
      </c>
      <c r="AC66">
        <v>25683</v>
      </c>
      <c r="AD66">
        <v>34116</v>
      </c>
      <c r="AE66">
        <v>57411</v>
      </c>
      <c r="AF66">
        <v>62907</v>
      </c>
      <c r="AG66">
        <v>83297</v>
      </c>
      <c r="AH66" s="21">
        <f t="shared" si="1"/>
        <v>1743.3273657289001</v>
      </c>
      <c r="AI66" s="21">
        <f t="shared" si="2"/>
        <v>2259.6419437340155</v>
      </c>
    </row>
    <row r="67" spans="1:35">
      <c r="A67">
        <v>65</v>
      </c>
      <c r="B67" s="31">
        <v>369.4</v>
      </c>
      <c r="C67" s="31">
        <v>470.03</v>
      </c>
      <c r="D67" s="31">
        <v>727.12</v>
      </c>
      <c r="E67" s="31">
        <v>784.1</v>
      </c>
      <c r="F67" s="31">
        <v>984.58</v>
      </c>
      <c r="G67" s="31">
        <v>1195.98</v>
      </c>
      <c r="H67" s="31">
        <v>1240.57</v>
      </c>
      <c r="I67" s="31">
        <v>1504.01</v>
      </c>
      <c r="J67" s="31">
        <v>1618.3</v>
      </c>
      <c r="K67" s="31">
        <v>2030.2</v>
      </c>
      <c r="L67" s="31">
        <v>2044.45</v>
      </c>
      <c r="M67" s="31">
        <v>2556.5500000000002</v>
      </c>
      <c r="N67">
        <v>1249</v>
      </c>
      <c r="O67">
        <v>1509</v>
      </c>
      <c r="P67">
        <v>1623</v>
      </c>
      <c r="Q67">
        <v>2032</v>
      </c>
      <c r="R67">
        <v>2042</v>
      </c>
      <c r="S67">
        <v>2559</v>
      </c>
      <c r="T67">
        <v>3093</v>
      </c>
      <c r="U67">
        <v>3898</v>
      </c>
      <c r="V67">
        <v>4192</v>
      </c>
      <c r="W67">
        <v>5351</v>
      </c>
      <c r="X67">
        <v>5681</v>
      </c>
      <c r="Y67">
        <v>6805</v>
      </c>
      <c r="Z67">
        <v>8265</v>
      </c>
      <c r="AA67">
        <v>11959</v>
      </c>
      <c r="AB67">
        <v>14454</v>
      </c>
      <c r="AC67">
        <v>26141</v>
      </c>
      <c r="AD67">
        <v>34723</v>
      </c>
      <c r="AE67">
        <v>58434</v>
      </c>
      <c r="AF67">
        <v>64027</v>
      </c>
      <c r="AG67">
        <v>84781</v>
      </c>
      <c r="AH67" s="21">
        <f t="shared" si="1"/>
        <v>1770.4910485933503</v>
      </c>
      <c r="AI67" s="21">
        <f t="shared" si="2"/>
        <v>2294.5498721227623</v>
      </c>
    </row>
    <row r="68" spans="1:35">
      <c r="A68">
        <v>66</v>
      </c>
      <c r="B68" s="31">
        <v>375.3</v>
      </c>
      <c r="C68" s="31">
        <v>477.5</v>
      </c>
      <c r="D68" s="31">
        <v>738.79</v>
      </c>
      <c r="E68" s="31">
        <v>796.68</v>
      </c>
      <c r="F68" s="31">
        <v>1000.44</v>
      </c>
      <c r="G68" s="31">
        <v>1215.3499999999999</v>
      </c>
      <c r="H68" s="31">
        <v>1260.6500000000001</v>
      </c>
      <c r="I68" s="31">
        <v>1528.5</v>
      </c>
      <c r="J68" s="31">
        <v>1644.63</v>
      </c>
      <c r="K68" s="31">
        <v>2063.7199999999998</v>
      </c>
      <c r="L68" s="31">
        <v>2077.9</v>
      </c>
      <c r="M68" s="31">
        <v>2598.98</v>
      </c>
      <c r="N68">
        <v>1268</v>
      </c>
      <c r="O68">
        <v>1532</v>
      </c>
      <c r="P68">
        <v>1648</v>
      </c>
      <c r="Q68">
        <v>2063</v>
      </c>
      <c r="R68">
        <v>2073</v>
      </c>
      <c r="S68">
        <v>2599</v>
      </c>
      <c r="T68">
        <v>3142</v>
      </c>
      <c r="U68">
        <v>3958</v>
      </c>
      <c r="V68">
        <v>4257</v>
      </c>
      <c r="W68">
        <v>5436</v>
      </c>
      <c r="X68">
        <v>5771</v>
      </c>
      <c r="Y68">
        <v>6914</v>
      </c>
      <c r="Z68">
        <v>8397</v>
      </c>
      <c r="AA68">
        <v>12180</v>
      </c>
      <c r="AB68">
        <v>14720</v>
      </c>
      <c r="AC68">
        <v>26623</v>
      </c>
      <c r="AD68">
        <v>35364</v>
      </c>
      <c r="AE68">
        <v>59511</v>
      </c>
      <c r="AF68">
        <v>65208</v>
      </c>
      <c r="AG68">
        <v>86344</v>
      </c>
      <c r="AH68" s="21">
        <f t="shared" si="1"/>
        <v>1797.6547314578006</v>
      </c>
      <c r="AI68" s="21">
        <f t="shared" si="2"/>
        <v>2329.9462915601025</v>
      </c>
    </row>
    <row r="69" spans="1:35">
      <c r="A69">
        <v>67</v>
      </c>
      <c r="B69" s="31">
        <v>381.39</v>
      </c>
      <c r="C69" s="31">
        <v>485.28</v>
      </c>
      <c r="D69" s="31">
        <v>750.85</v>
      </c>
      <c r="E69" s="31">
        <v>809.66</v>
      </c>
      <c r="F69" s="31">
        <v>1016.67</v>
      </c>
      <c r="G69" s="31">
        <v>1235.17</v>
      </c>
      <c r="H69" s="31">
        <v>1281.2</v>
      </c>
      <c r="I69" s="31">
        <v>1553.58</v>
      </c>
      <c r="J69" s="31">
        <v>1671.84</v>
      </c>
      <c r="K69" s="31">
        <v>2098.06</v>
      </c>
      <c r="L69" s="31">
        <v>2112.7800000000002</v>
      </c>
      <c r="M69" s="31">
        <v>2642.83</v>
      </c>
      <c r="N69">
        <v>1288</v>
      </c>
      <c r="O69">
        <v>1556</v>
      </c>
      <c r="P69">
        <v>1674</v>
      </c>
      <c r="Q69">
        <v>2096</v>
      </c>
      <c r="R69">
        <v>2106</v>
      </c>
      <c r="S69">
        <v>2640</v>
      </c>
      <c r="T69">
        <v>3191</v>
      </c>
      <c r="U69">
        <v>4021</v>
      </c>
      <c r="V69">
        <v>4324</v>
      </c>
      <c r="W69">
        <v>5524</v>
      </c>
      <c r="X69">
        <v>5865</v>
      </c>
      <c r="Y69">
        <v>7027</v>
      </c>
      <c r="Z69">
        <v>8536</v>
      </c>
      <c r="AA69">
        <v>12414</v>
      </c>
      <c r="AB69">
        <v>15004</v>
      </c>
      <c r="AC69">
        <v>27135</v>
      </c>
      <c r="AD69">
        <v>36044</v>
      </c>
      <c r="AE69">
        <v>60657</v>
      </c>
      <c r="AF69">
        <v>66463</v>
      </c>
      <c r="AG69">
        <v>88006</v>
      </c>
      <c r="AH69" s="21">
        <f t="shared" si="1"/>
        <v>1826.1790281329922</v>
      </c>
      <c r="AI69" s="21">
        <f t="shared" si="2"/>
        <v>2366.8542199488493</v>
      </c>
    </row>
    <row r="70" spans="1:35">
      <c r="A70">
        <v>68</v>
      </c>
      <c r="B70" s="31">
        <v>387.67</v>
      </c>
      <c r="C70" s="31">
        <v>493.25</v>
      </c>
      <c r="D70" s="31">
        <v>763.2</v>
      </c>
      <c r="E70" s="31">
        <v>823.07</v>
      </c>
      <c r="F70" s="31">
        <v>1033.5999999999999</v>
      </c>
      <c r="G70" s="31">
        <v>1255.6500000000001</v>
      </c>
      <c r="H70" s="31">
        <v>1302.43</v>
      </c>
      <c r="I70" s="31">
        <v>1579.74</v>
      </c>
      <c r="J70" s="31">
        <v>1699.95</v>
      </c>
      <c r="K70" s="31">
        <v>2133.87</v>
      </c>
      <c r="L70" s="31">
        <v>2148.5300000000002</v>
      </c>
      <c r="M70" s="31">
        <v>2688.19</v>
      </c>
      <c r="N70">
        <v>1309</v>
      </c>
      <c r="O70">
        <v>1581</v>
      </c>
      <c r="P70">
        <v>1701</v>
      </c>
      <c r="Q70">
        <v>2130</v>
      </c>
      <c r="R70">
        <v>2140</v>
      </c>
      <c r="S70">
        <v>2682</v>
      </c>
      <c r="T70">
        <v>3242</v>
      </c>
      <c r="U70">
        <v>4085</v>
      </c>
      <c r="V70">
        <v>4394</v>
      </c>
      <c r="W70">
        <v>5614</v>
      </c>
      <c r="X70">
        <v>5961</v>
      </c>
      <c r="Y70">
        <v>7143</v>
      </c>
      <c r="Z70">
        <v>8684</v>
      </c>
      <c r="AA70">
        <v>12662</v>
      </c>
      <c r="AB70">
        <v>15303</v>
      </c>
      <c r="AC70">
        <v>27676</v>
      </c>
      <c r="AD70">
        <v>36763</v>
      </c>
      <c r="AE70">
        <v>61867</v>
      </c>
      <c r="AF70">
        <v>67789</v>
      </c>
      <c r="AG70">
        <v>89762</v>
      </c>
      <c r="AH70" s="21">
        <f t="shared" si="1"/>
        <v>1855.7033248081841</v>
      </c>
      <c r="AI70" s="21">
        <f t="shared" si="2"/>
        <v>2404.762148337596</v>
      </c>
    </row>
    <row r="71" spans="1:35">
      <c r="A71">
        <v>69</v>
      </c>
      <c r="B71" s="31">
        <v>394.17</v>
      </c>
      <c r="C71" s="31">
        <v>501.56</v>
      </c>
      <c r="D71" s="31">
        <v>776.07</v>
      </c>
      <c r="E71" s="31">
        <v>836.94</v>
      </c>
      <c r="F71" s="31">
        <v>1050.93</v>
      </c>
      <c r="G71" s="31">
        <v>1276.82</v>
      </c>
      <c r="H71" s="31">
        <v>1324.37</v>
      </c>
      <c r="I71" s="31">
        <v>1606.54</v>
      </c>
      <c r="J71" s="31">
        <v>1729.04</v>
      </c>
      <c r="K71" s="31">
        <v>2170.6</v>
      </c>
      <c r="L71" s="31">
        <v>2185.83</v>
      </c>
      <c r="M71" s="31">
        <v>2735.14</v>
      </c>
      <c r="N71">
        <v>1330</v>
      </c>
      <c r="O71">
        <v>1607</v>
      </c>
      <c r="P71">
        <v>1729</v>
      </c>
      <c r="Q71">
        <v>2164</v>
      </c>
      <c r="R71">
        <v>2175</v>
      </c>
      <c r="S71">
        <v>2726</v>
      </c>
      <c r="T71">
        <v>3295</v>
      </c>
      <c r="U71">
        <v>4152</v>
      </c>
      <c r="V71">
        <v>4465</v>
      </c>
      <c r="W71">
        <v>5708</v>
      </c>
      <c r="X71">
        <v>6061</v>
      </c>
      <c r="Y71">
        <v>7263</v>
      </c>
      <c r="Z71">
        <v>8843</v>
      </c>
      <c r="AA71">
        <v>12921</v>
      </c>
      <c r="AB71">
        <v>15617</v>
      </c>
      <c r="AC71">
        <v>28244</v>
      </c>
      <c r="AD71">
        <v>37517</v>
      </c>
      <c r="AE71">
        <v>63136</v>
      </c>
      <c r="AF71">
        <v>69179</v>
      </c>
      <c r="AG71">
        <v>91603</v>
      </c>
      <c r="AH71" s="21">
        <f t="shared" si="1"/>
        <v>1885.8670076726341</v>
      </c>
      <c r="AI71" s="21">
        <f t="shared" si="2"/>
        <v>2444.1585677749363</v>
      </c>
    </row>
    <row r="72" spans="1:35">
      <c r="A72">
        <v>70</v>
      </c>
      <c r="B72" s="31">
        <v>400.89</v>
      </c>
      <c r="C72" s="31">
        <v>510.16</v>
      </c>
      <c r="D72" s="31">
        <v>789.39</v>
      </c>
      <c r="E72" s="31">
        <v>851.28</v>
      </c>
      <c r="F72" s="31">
        <v>1069.02</v>
      </c>
      <c r="G72" s="31">
        <v>1298.72</v>
      </c>
      <c r="H72" s="31">
        <v>1347.06</v>
      </c>
      <c r="I72" s="31">
        <v>1634.53</v>
      </c>
      <c r="J72" s="31">
        <v>1759.13</v>
      </c>
      <c r="K72" s="31">
        <v>2208.96</v>
      </c>
      <c r="L72" s="31">
        <v>2224.12</v>
      </c>
      <c r="M72" s="31">
        <v>2783.76</v>
      </c>
      <c r="N72">
        <v>1352</v>
      </c>
      <c r="O72">
        <v>1634</v>
      </c>
      <c r="P72">
        <v>1757</v>
      </c>
      <c r="Q72">
        <v>2200</v>
      </c>
      <c r="R72">
        <v>2211</v>
      </c>
      <c r="S72">
        <v>2771</v>
      </c>
      <c r="T72">
        <v>3350</v>
      </c>
      <c r="U72">
        <v>4221</v>
      </c>
      <c r="V72">
        <v>4539</v>
      </c>
      <c r="W72">
        <v>5804</v>
      </c>
      <c r="X72">
        <v>6164</v>
      </c>
      <c r="Y72">
        <v>7387</v>
      </c>
      <c r="Z72">
        <v>9013</v>
      </c>
      <c r="AA72">
        <v>13201</v>
      </c>
      <c r="AB72">
        <v>15955</v>
      </c>
      <c r="AC72">
        <v>28855</v>
      </c>
      <c r="AD72">
        <v>38328</v>
      </c>
      <c r="AE72">
        <v>64500</v>
      </c>
      <c r="AF72">
        <v>70674</v>
      </c>
      <c r="AG72">
        <v>93582</v>
      </c>
      <c r="AH72" s="21">
        <f t="shared" ref="AH72:AH102" si="3">P72*(1-$AH$4)+Q72*$AH$4</f>
        <v>1916.7519181585676</v>
      </c>
      <c r="AI72" s="21">
        <f t="shared" ref="AI72:AI102" si="4">R72*(1-$AI$4)+S72*$AI$4</f>
        <v>2484.554987212276</v>
      </c>
    </row>
    <row r="73" spans="1:35">
      <c r="A73">
        <v>71</v>
      </c>
      <c r="B73" s="31">
        <v>407.85</v>
      </c>
      <c r="C73" s="31">
        <v>518.97</v>
      </c>
      <c r="D73" s="31">
        <v>803.17</v>
      </c>
      <c r="E73" s="31">
        <v>866.12</v>
      </c>
      <c r="F73" s="31">
        <v>1087.58</v>
      </c>
      <c r="G73" s="31">
        <v>1321.38</v>
      </c>
      <c r="H73" s="31">
        <v>1370.77</v>
      </c>
      <c r="I73" s="31">
        <v>1663.24</v>
      </c>
      <c r="J73" s="31">
        <v>1790.29</v>
      </c>
      <c r="K73" s="31">
        <v>2248.34</v>
      </c>
      <c r="L73" s="31">
        <v>2264.12</v>
      </c>
      <c r="M73" s="31">
        <v>2834.13</v>
      </c>
      <c r="N73">
        <v>1375</v>
      </c>
      <c r="O73">
        <v>1662</v>
      </c>
      <c r="P73">
        <v>1787</v>
      </c>
      <c r="Q73">
        <v>2238</v>
      </c>
      <c r="R73">
        <v>2248</v>
      </c>
      <c r="S73">
        <v>2818</v>
      </c>
      <c r="T73">
        <v>3407</v>
      </c>
      <c r="U73">
        <v>4292</v>
      </c>
      <c r="V73">
        <v>4616</v>
      </c>
      <c r="W73">
        <v>5904</v>
      </c>
      <c r="X73">
        <v>6271</v>
      </c>
      <c r="Y73">
        <v>7519</v>
      </c>
      <c r="Z73">
        <v>9195</v>
      </c>
      <c r="AA73">
        <v>13494</v>
      </c>
      <c r="AB73">
        <v>16310</v>
      </c>
      <c r="AC73">
        <v>29497</v>
      </c>
      <c r="AD73">
        <v>39181</v>
      </c>
      <c r="AE73">
        <v>65936</v>
      </c>
      <c r="AF73">
        <v>72247</v>
      </c>
      <c r="AG73">
        <v>95665</v>
      </c>
      <c r="AH73" s="21">
        <f t="shared" si="3"/>
        <v>1949.6368286445013</v>
      </c>
      <c r="AI73" s="21">
        <f t="shared" si="4"/>
        <v>2526.4398976982093</v>
      </c>
    </row>
    <row r="74" spans="1:35">
      <c r="A74">
        <v>72</v>
      </c>
      <c r="B74" s="31">
        <v>415.04</v>
      </c>
      <c r="C74" s="31">
        <v>528.16999999999996</v>
      </c>
      <c r="D74" s="31">
        <v>817.31</v>
      </c>
      <c r="E74" s="31">
        <v>881.49</v>
      </c>
      <c r="F74" s="31">
        <v>1106.97</v>
      </c>
      <c r="G74" s="31">
        <v>1344.85</v>
      </c>
      <c r="H74" s="31">
        <v>1395.1</v>
      </c>
      <c r="I74" s="31">
        <v>1692.98</v>
      </c>
      <c r="J74" s="31">
        <v>1822.57</v>
      </c>
      <c r="K74" s="31">
        <v>2289.52</v>
      </c>
      <c r="L74" s="31">
        <v>2305.2199999999998</v>
      </c>
      <c r="M74" s="31">
        <v>2886.36</v>
      </c>
      <c r="N74">
        <v>1399</v>
      </c>
      <c r="O74">
        <v>1690</v>
      </c>
      <c r="P74">
        <v>1818</v>
      </c>
      <c r="Q74">
        <v>2276</v>
      </c>
      <c r="R74">
        <v>2287</v>
      </c>
      <c r="S74">
        <v>2867</v>
      </c>
      <c r="T74">
        <v>3465</v>
      </c>
      <c r="U74">
        <v>4366</v>
      </c>
      <c r="V74">
        <v>4695</v>
      </c>
      <c r="W74">
        <v>6008</v>
      </c>
      <c r="X74">
        <v>6381</v>
      </c>
      <c r="Y74">
        <v>7662</v>
      </c>
      <c r="Z74">
        <v>9390</v>
      </c>
      <c r="AA74">
        <v>13806</v>
      </c>
      <c r="AB74">
        <v>16686</v>
      </c>
      <c r="AC74">
        <v>30178</v>
      </c>
      <c r="AD74">
        <v>40087</v>
      </c>
      <c r="AE74">
        <v>67460</v>
      </c>
      <c r="AF74">
        <v>73917</v>
      </c>
      <c r="AG74">
        <v>97876</v>
      </c>
      <c r="AH74" s="21">
        <f t="shared" si="3"/>
        <v>1983.1611253196929</v>
      </c>
      <c r="AI74" s="21">
        <f t="shared" si="4"/>
        <v>2570.324808184143</v>
      </c>
    </row>
    <row r="75" spans="1:35">
      <c r="A75">
        <v>73</v>
      </c>
      <c r="B75" s="31">
        <v>422.5</v>
      </c>
      <c r="C75" s="31">
        <v>537.63</v>
      </c>
      <c r="D75" s="31">
        <v>832.09</v>
      </c>
      <c r="E75" s="31">
        <v>897.41</v>
      </c>
      <c r="F75" s="31">
        <v>1127.06</v>
      </c>
      <c r="G75" s="31">
        <v>1369.17</v>
      </c>
      <c r="H75" s="31">
        <v>1420.3</v>
      </c>
      <c r="I75" s="31">
        <v>1724.08</v>
      </c>
      <c r="J75" s="31">
        <v>1856.04</v>
      </c>
      <c r="K75" s="31">
        <v>2331.86</v>
      </c>
      <c r="L75" s="31">
        <v>2348.2199999999998</v>
      </c>
      <c r="M75" s="31">
        <v>2940.56</v>
      </c>
      <c r="N75">
        <v>1423</v>
      </c>
      <c r="O75">
        <v>1720</v>
      </c>
      <c r="P75">
        <v>1849</v>
      </c>
      <c r="Q75">
        <v>2316</v>
      </c>
      <c r="R75">
        <v>2327</v>
      </c>
      <c r="S75">
        <v>2917</v>
      </c>
      <c r="T75">
        <v>3526</v>
      </c>
      <c r="U75">
        <v>4442</v>
      </c>
      <c r="V75">
        <v>4777</v>
      </c>
      <c r="W75">
        <v>6115</v>
      </c>
      <c r="X75">
        <v>6496</v>
      </c>
      <c r="Y75">
        <v>7817</v>
      </c>
      <c r="Z75">
        <v>9599</v>
      </c>
      <c r="AA75">
        <v>14140</v>
      </c>
      <c r="AB75">
        <v>17090</v>
      </c>
      <c r="AC75">
        <v>30908</v>
      </c>
      <c r="AD75">
        <v>41056</v>
      </c>
      <c r="AE75">
        <v>69092</v>
      </c>
      <c r="AF75">
        <v>75705</v>
      </c>
      <c r="AG75">
        <v>100244</v>
      </c>
      <c r="AH75" s="21">
        <f t="shared" si="3"/>
        <v>2017.4066496163682</v>
      </c>
      <c r="AI75" s="21">
        <f t="shared" si="4"/>
        <v>2615.2097186700767</v>
      </c>
    </row>
    <row r="76" spans="1:35">
      <c r="A76">
        <v>74</v>
      </c>
      <c r="B76" s="31">
        <v>430.23</v>
      </c>
      <c r="C76" s="31">
        <v>547.51</v>
      </c>
      <c r="D76" s="31">
        <v>847.42</v>
      </c>
      <c r="E76" s="31">
        <v>913.92</v>
      </c>
      <c r="F76" s="31">
        <v>1147.71</v>
      </c>
      <c r="G76" s="31">
        <v>1394.38</v>
      </c>
      <c r="H76" s="31">
        <v>1446.44</v>
      </c>
      <c r="I76" s="31">
        <v>1756.06</v>
      </c>
      <c r="J76" s="31">
        <v>1890.76</v>
      </c>
      <c r="K76" s="31">
        <v>2376.19</v>
      </c>
      <c r="L76" s="31">
        <v>2392.46</v>
      </c>
      <c r="M76" s="31">
        <v>2996.82</v>
      </c>
      <c r="N76">
        <v>1448</v>
      </c>
      <c r="O76">
        <v>1750</v>
      </c>
      <c r="P76">
        <v>1882</v>
      </c>
      <c r="Q76">
        <v>2357</v>
      </c>
      <c r="R76">
        <v>2368</v>
      </c>
      <c r="S76">
        <v>2969</v>
      </c>
      <c r="T76">
        <v>3588</v>
      </c>
      <c r="U76">
        <v>4521</v>
      </c>
      <c r="V76">
        <v>4862</v>
      </c>
      <c r="W76">
        <v>6226</v>
      </c>
      <c r="X76">
        <v>6615</v>
      </c>
      <c r="Y76">
        <v>7984</v>
      </c>
      <c r="Z76">
        <v>9822</v>
      </c>
      <c r="AA76">
        <v>14496</v>
      </c>
      <c r="AB76">
        <v>17520</v>
      </c>
      <c r="AC76">
        <v>31686</v>
      </c>
      <c r="AD76">
        <v>42089</v>
      </c>
      <c r="AE76">
        <v>70830</v>
      </c>
      <c r="AF76">
        <v>77609</v>
      </c>
      <c r="AG76">
        <v>102765</v>
      </c>
      <c r="AH76" s="21">
        <f t="shared" si="3"/>
        <v>2053.2915601023014</v>
      </c>
      <c r="AI76" s="21">
        <f t="shared" si="4"/>
        <v>2661.5831202046038</v>
      </c>
    </row>
    <row r="77" spans="1:35">
      <c r="A77">
        <v>75</v>
      </c>
      <c r="B77" s="31">
        <v>438.25</v>
      </c>
      <c r="C77" s="31">
        <v>557.77</v>
      </c>
      <c r="D77" s="31">
        <v>863.33</v>
      </c>
      <c r="E77" s="31">
        <v>931.05</v>
      </c>
      <c r="F77" s="31">
        <v>1169.32</v>
      </c>
      <c r="G77" s="31">
        <v>1420.53</v>
      </c>
      <c r="H77" s="31">
        <v>1473.55</v>
      </c>
      <c r="I77" s="31">
        <v>1789.55</v>
      </c>
      <c r="J77" s="31">
        <v>1926.81</v>
      </c>
      <c r="K77" s="31">
        <v>2421.8200000000002</v>
      </c>
      <c r="L77" s="31">
        <v>2438.8200000000002</v>
      </c>
      <c r="M77" s="31">
        <v>3055.28</v>
      </c>
      <c r="N77">
        <v>1475</v>
      </c>
      <c r="O77">
        <v>1782</v>
      </c>
      <c r="P77">
        <v>1916</v>
      </c>
      <c r="Q77">
        <v>2400</v>
      </c>
      <c r="R77">
        <v>2411</v>
      </c>
      <c r="S77">
        <v>3022</v>
      </c>
      <c r="T77">
        <v>3653</v>
      </c>
      <c r="U77">
        <v>4603</v>
      </c>
      <c r="V77">
        <v>4950</v>
      </c>
      <c r="W77">
        <v>6343</v>
      </c>
      <c r="X77">
        <v>6746</v>
      </c>
      <c r="Y77">
        <v>8165</v>
      </c>
      <c r="Z77">
        <v>10065</v>
      </c>
      <c r="AA77">
        <v>14876</v>
      </c>
      <c r="AB77">
        <v>17979</v>
      </c>
      <c r="AC77">
        <v>32516</v>
      </c>
      <c r="AD77">
        <v>43191</v>
      </c>
      <c r="AE77">
        <v>72684</v>
      </c>
      <c r="AF77">
        <v>79641</v>
      </c>
      <c r="AG77">
        <v>105456</v>
      </c>
      <c r="AH77" s="21">
        <f t="shared" si="3"/>
        <v>2090.5370843989767</v>
      </c>
      <c r="AI77" s="21">
        <f t="shared" si="4"/>
        <v>2709.4680306905366</v>
      </c>
    </row>
    <row r="78" spans="1:35">
      <c r="A78">
        <v>76</v>
      </c>
      <c r="B78" s="31">
        <v>446.57</v>
      </c>
      <c r="C78" s="31">
        <v>568.32000000000005</v>
      </c>
      <c r="D78" s="31">
        <v>879.68</v>
      </c>
      <c r="E78" s="31">
        <v>948.83</v>
      </c>
      <c r="F78" s="31">
        <v>1191.56</v>
      </c>
      <c r="G78" s="31">
        <v>1447.94</v>
      </c>
      <c r="H78" s="31">
        <v>1501.96</v>
      </c>
      <c r="I78" s="31">
        <v>1824.02</v>
      </c>
      <c r="J78" s="31">
        <v>1964.25</v>
      </c>
      <c r="K78" s="31">
        <v>2469.2399999999998</v>
      </c>
      <c r="L78" s="31">
        <v>2486.5700000000002</v>
      </c>
      <c r="M78" s="31">
        <v>3116.07</v>
      </c>
      <c r="N78">
        <v>1502</v>
      </c>
      <c r="O78">
        <v>1815</v>
      </c>
      <c r="P78">
        <v>1952</v>
      </c>
      <c r="Q78">
        <v>2444</v>
      </c>
      <c r="R78">
        <v>2456</v>
      </c>
      <c r="S78">
        <v>3078</v>
      </c>
      <c r="T78">
        <v>3721</v>
      </c>
      <c r="U78">
        <v>4688</v>
      </c>
      <c r="V78">
        <v>5041</v>
      </c>
      <c r="W78">
        <v>6470</v>
      </c>
      <c r="X78">
        <v>6892</v>
      </c>
      <c r="Y78">
        <v>8362</v>
      </c>
      <c r="Z78">
        <v>10326</v>
      </c>
      <c r="AA78">
        <v>15281</v>
      </c>
      <c r="AB78">
        <v>18469</v>
      </c>
      <c r="AC78">
        <v>33402</v>
      </c>
      <c r="AD78">
        <v>44369</v>
      </c>
      <c r="AE78">
        <v>74666</v>
      </c>
      <c r="AF78">
        <v>81813</v>
      </c>
      <c r="AG78">
        <v>108332</v>
      </c>
      <c r="AH78" s="21">
        <f t="shared" si="3"/>
        <v>2129.4219948849104</v>
      </c>
      <c r="AI78" s="21">
        <f t="shared" si="4"/>
        <v>2759.8414322250637</v>
      </c>
    </row>
    <row r="79" spans="1:35">
      <c r="A79">
        <v>77</v>
      </c>
      <c r="B79" s="31">
        <v>455.22</v>
      </c>
      <c r="C79" s="31">
        <v>579.38</v>
      </c>
      <c r="D79" s="31">
        <v>896.83</v>
      </c>
      <c r="E79" s="31">
        <v>967.31</v>
      </c>
      <c r="F79" s="31">
        <v>1214.8699999999999</v>
      </c>
      <c r="G79" s="31">
        <v>1476.17</v>
      </c>
      <c r="H79" s="31">
        <v>1531.22</v>
      </c>
      <c r="I79" s="31">
        <v>1860.18</v>
      </c>
      <c r="J79" s="31">
        <v>2003.19</v>
      </c>
      <c r="K79" s="31">
        <v>2519</v>
      </c>
      <c r="L79" s="31">
        <v>2536.6799999999998</v>
      </c>
      <c r="M79" s="31">
        <v>3179.33</v>
      </c>
      <c r="N79">
        <v>1530</v>
      </c>
      <c r="O79">
        <v>1849</v>
      </c>
      <c r="P79">
        <v>1988</v>
      </c>
      <c r="Q79">
        <v>2490</v>
      </c>
      <c r="R79">
        <v>2502</v>
      </c>
      <c r="S79">
        <v>3136</v>
      </c>
      <c r="T79">
        <v>3790</v>
      </c>
      <c r="U79">
        <v>4776</v>
      </c>
      <c r="V79">
        <v>5136</v>
      </c>
      <c r="W79">
        <v>6614</v>
      </c>
      <c r="X79">
        <v>7052</v>
      </c>
      <c r="Y79">
        <v>8577</v>
      </c>
      <c r="Z79">
        <v>10607</v>
      </c>
      <c r="AA79">
        <v>15719</v>
      </c>
      <c r="AB79">
        <v>18998</v>
      </c>
      <c r="AC79">
        <v>34359</v>
      </c>
      <c r="AD79">
        <v>45639</v>
      </c>
      <c r="AE79">
        <v>76804</v>
      </c>
      <c r="AF79">
        <v>84156</v>
      </c>
      <c r="AG79">
        <v>111434</v>
      </c>
      <c r="AH79" s="21">
        <f t="shared" si="3"/>
        <v>2169.0281329923273</v>
      </c>
      <c r="AI79" s="21">
        <f t="shared" si="4"/>
        <v>2811.7033248081839</v>
      </c>
    </row>
    <row r="80" spans="1:35">
      <c r="A80">
        <v>78</v>
      </c>
      <c r="B80" s="31">
        <v>464.21</v>
      </c>
      <c r="C80" s="31">
        <v>590.78</v>
      </c>
      <c r="D80" s="31">
        <v>914.67</v>
      </c>
      <c r="E80" s="31">
        <v>986.52</v>
      </c>
      <c r="F80" s="31">
        <v>1238.8900000000001</v>
      </c>
      <c r="G80" s="31">
        <v>1505.51</v>
      </c>
      <c r="H80" s="31">
        <v>1561.64</v>
      </c>
      <c r="I80" s="31">
        <v>1897.45</v>
      </c>
      <c r="J80" s="31">
        <v>2043.69</v>
      </c>
      <c r="K80" s="31">
        <v>2570.35</v>
      </c>
      <c r="L80" s="31">
        <v>2588.38</v>
      </c>
      <c r="M80" s="31">
        <v>3245.21</v>
      </c>
      <c r="N80">
        <v>1559</v>
      </c>
      <c r="O80">
        <v>1884</v>
      </c>
      <c r="P80">
        <v>2026</v>
      </c>
      <c r="Q80">
        <v>2537</v>
      </c>
      <c r="R80">
        <v>2550</v>
      </c>
      <c r="S80">
        <v>3196</v>
      </c>
      <c r="T80">
        <v>3863</v>
      </c>
      <c r="U80">
        <v>4867</v>
      </c>
      <c r="V80">
        <v>5234</v>
      </c>
      <c r="W80">
        <v>6773</v>
      </c>
      <c r="X80">
        <v>7229</v>
      </c>
      <c r="Y80">
        <v>8811</v>
      </c>
      <c r="Z80">
        <v>10912</v>
      </c>
      <c r="AA80">
        <v>16188</v>
      </c>
      <c r="AB80">
        <v>19566</v>
      </c>
      <c r="AC80">
        <v>35386</v>
      </c>
      <c r="AD80">
        <v>47003</v>
      </c>
      <c r="AE80">
        <v>79099</v>
      </c>
      <c r="AF80">
        <v>86671</v>
      </c>
      <c r="AG80">
        <v>114764</v>
      </c>
      <c r="AH80" s="21">
        <f t="shared" si="3"/>
        <v>2210.2736572890026</v>
      </c>
      <c r="AI80" s="21">
        <f t="shared" si="4"/>
        <v>2865.565217391304</v>
      </c>
    </row>
    <row r="81" spans="1:35">
      <c r="A81">
        <v>79</v>
      </c>
      <c r="B81" s="31">
        <v>473.56</v>
      </c>
      <c r="C81" s="31">
        <v>602.74</v>
      </c>
      <c r="D81" s="31">
        <v>933.22</v>
      </c>
      <c r="E81" s="31">
        <v>1006.51</v>
      </c>
      <c r="F81" s="31">
        <v>1264.58</v>
      </c>
      <c r="G81" s="31">
        <v>1537.18</v>
      </c>
      <c r="H81" s="31">
        <v>1594.76</v>
      </c>
      <c r="I81" s="31">
        <v>1936.97</v>
      </c>
      <c r="J81" s="31">
        <v>2085.87</v>
      </c>
      <c r="K81" s="31">
        <v>2624.31</v>
      </c>
      <c r="L81" s="31">
        <v>2642.73</v>
      </c>
      <c r="M81" s="31">
        <v>3313.87</v>
      </c>
      <c r="N81">
        <v>1590</v>
      </c>
      <c r="O81">
        <v>1921</v>
      </c>
      <c r="P81">
        <v>2066</v>
      </c>
      <c r="Q81">
        <v>2587</v>
      </c>
      <c r="R81">
        <v>2599</v>
      </c>
      <c r="S81">
        <v>3258</v>
      </c>
      <c r="T81">
        <v>3938</v>
      </c>
      <c r="U81">
        <v>4962</v>
      </c>
      <c r="V81">
        <v>5337</v>
      </c>
      <c r="W81">
        <v>6949</v>
      </c>
      <c r="X81">
        <v>7425</v>
      </c>
      <c r="Y81">
        <v>9065</v>
      </c>
      <c r="Z81">
        <v>11244</v>
      </c>
      <c r="AA81">
        <v>16691</v>
      </c>
      <c r="AB81">
        <v>20173</v>
      </c>
      <c r="AC81">
        <v>36483</v>
      </c>
      <c r="AD81">
        <v>48461</v>
      </c>
      <c r="AE81">
        <v>81553</v>
      </c>
      <c r="AF81">
        <v>89359</v>
      </c>
      <c r="AG81">
        <v>118324</v>
      </c>
      <c r="AH81" s="21">
        <f t="shared" si="3"/>
        <v>2253.8797953964195</v>
      </c>
      <c r="AI81" s="21">
        <f t="shared" si="4"/>
        <v>2920.9156010230181</v>
      </c>
    </row>
    <row r="82" spans="1:35">
      <c r="A82">
        <v>80</v>
      </c>
      <c r="B82" s="31">
        <v>483.29</v>
      </c>
      <c r="C82" s="31">
        <v>615.30999999999995</v>
      </c>
      <c r="D82" s="31">
        <v>953.81</v>
      </c>
      <c r="E82" s="31">
        <v>1028.8800000000001</v>
      </c>
      <c r="F82" s="31">
        <v>1293.56</v>
      </c>
      <c r="G82" s="31">
        <v>1573.48</v>
      </c>
      <c r="H82" s="31">
        <v>1632.4</v>
      </c>
      <c r="I82" s="31">
        <v>1981.15</v>
      </c>
      <c r="J82" s="31">
        <v>2132.23</v>
      </c>
      <c r="K82" s="31">
        <v>2681.09</v>
      </c>
      <c r="L82" s="31">
        <v>2699.91</v>
      </c>
      <c r="M82" s="31">
        <v>3385.51</v>
      </c>
      <c r="N82">
        <v>1623</v>
      </c>
      <c r="O82">
        <v>1961</v>
      </c>
      <c r="P82">
        <v>2109</v>
      </c>
      <c r="Q82">
        <v>2641</v>
      </c>
      <c r="R82">
        <v>2654</v>
      </c>
      <c r="S82">
        <v>3327</v>
      </c>
      <c r="T82">
        <v>4021</v>
      </c>
      <c r="U82">
        <v>5067</v>
      </c>
      <c r="V82">
        <v>5449</v>
      </c>
      <c r="W82">
        <v>7146</v>
      </c>
      <c r="X82">
        <v>7642</v>
      </c>
      <c r="Y82">
        <v>9345</v>
      </c>
      <c r="Z82">
        <v>11603</v>
      </c>
      <c r="AA82">
        <v>17240</v>
      </c>
      <c r="AB82">
        <v>20836</v>
      </c>
      <c r="AC82">
        <v>37683</v>
      </c>
      <c r="AD82">
        <v>50055</v>
      </c>
      <c r="AE82">
        <v>84235</v>
      </c>
      <c r="AF82">
        <v>92298</v>
      </c>
      <c r="AG82">
        <v>122215</v>
      </c>
      <c r="AH82" s="21">
        <f t="shared" si="3"/>
        <v>2300.8465473145779</v>
      </c>
      <c r="AI82" s="21">
        <f t="shared" si="4"/>
        <v>2982.7544757033247</v>
      </c>
    </row>
    <row r="83" spans="1:35">
      <c r="A83">
        <v>81</v>
      </c>
      <c r="B83" s="31">
        <v>494.21</v>
      </c>
      <c r="C83" s="31">
        <v>629.65</v>
      </c>
      <c r="D83" s="31">
        <v>977.24</v>
      </c>
      <c r="E83" s="31">
        <v>1054.53</v>
      </c>
      <c r="F83" s="31">
        <v>1326.47</v>
      </c>
      <c r="G83" s="31">
        <v>1614.34</v>
      </c>
      <c r="H83" s="31">
        <v>1675.41</v>
      </c>
      <c r="I83" s="31">
        <v>2031.31</v>
      </c>
      <c r="J83" s="31">
        <v>2185.33</v>
      </c>
      <c r="K83" s="31">
        <v>2745.66</v>
      </c>
      <c r="L83" s="31">
        <v>2764.93</v>
      </c>
      <c r="M83" s="31">
        <v>3463.63</v>
      </c>
      <c r="N83">
        <v>1662</v>
      </c>
      <c r="O83">
        <v>2008</v>
      </c>
      <c r="P83">
        <v>2159</v>
      </c>
      <c r="Q83">
        <v>2704</v>
      </c>
      <c r="R83">
        <v>2717</v>
      </c>
      <c r="S83">
        <v>3406</v>
      </c>
      <c r="T83">
        <v>4117</v>
      </c>
      <c r="U83">
        <v>5187</v>
      </c>
      <c r="V83">
        <v>5578</v>
      </c>
      <c r="W83">
        <v>7366</v>
      </c>
      <c r="X83">
        <v>7881</v>
      </c>
      <c r="Y83">
        <v>9652</v>
      </c>
      <c r="Z83">
        <v>11997</v>
      </c>
      <c r="AA83">
        <v>17830</v>
      </c>
      <c r="AB83">
        <v>21549</v>
      </c>
      <c r="AC83">
        <v>38973</v>
      </c>
      <c r="AD83">
        <v>51769</v>
      </c>
      <c r="AE83">
        <v>87119</v>
      </c>
      <c r="AF83">
        <v>95458</v>
      </c>
      <c r="AG83">
        <v>126399</v>
      </c>
      <c r="AH83" s="21">
        <f t="shared" si="3"/>
        <v>2355.5345268542201</v>
      </c>
      <c r="AI83" s="21">
        <f t="shared" si="4"/>
        <v>3053.5703324808183</v>
      </c>
    </row>
    <row r="84" spans="1:35">
      <c r="A84">
        <v>82</v>
      </c>
      <c r="B84" s="31">
        <v>506.75</v>
      </c>
      <c r="C84" s="31">
        <v>646.1</v>
      </c>
      <c r="D84" s="31">
        <v>1004.25</v>
      </c>
      <c r="E84" s="31">
        <v>1083.6500000000001</v>
      </c>
      <c r="F84" s="31">
        <v>1364.09</v>
      </c>
      <c r="G84" s="31">
        <v>1661.02</v>
      </c>
      <c r="H84" s="31">
        <v>1723.84</v>
      </c>
      <c r="I84" s="31">
        <v>2088.2199999999998</v>
      </c>
      <c r="J84" s="31">
        <v>2245.59</v>
      </c>
      <c r="K84" s="31">
        <v>2818.99</v>
      </c>
      <c r="L84" s="31">
        <v>2838.77</v>
      </c>
      <c r="M84" s="31">
        <v>3552.45</v>
      </c>
      <c r="N84">
        <v>1706</v>
      </c>
      <c r="O84">
        <v>2061</v>
      </c>
      <c r="P84">
        <v>2217</v>
      </c>
      <c r="Q84">
        <v>2776</v>
      </c>
      <c r="R84">
        <v>2790</v>
      </c>
      <c r="S84">
        <v>3497</v>
      </c>
      <c r="T84">
        <v>4227</v>
      </c>
      <c r="U84">
        <v>5326</v>
      </c>
      <c r="V84">
        <v>5727</v>
      </c>
      <c r="W84">
        <v>7611</v>
      </c>
      <c r="X84">
        <v>8148</v>
      </c>
      <c r="Y84">
        <v>9989</v>
      </c>
      <c r="Z84">
        <v>12429</v>
      </c>
      <c r="AA84">
        <v>18470</v>
      </c>
      <c r="AB84">
        <v>22323</v>
      </c>
      <c r="AC84">
        <v>40373</v>
      </c>
      <c r="AD84">
        <v>53628</v>
      </c>
      <c r="AE84">
        <v>90248</v>
      </c>
      <c r="AF84">
        <v>98886</v>
      </c>
      <c r="AG84">
        <v>130939</v>
      </c>
      <c r="AH84" s="21">
        <f t="shared" si="3"/>
        <v>2418.5831202046033</v>
      </c>
      <c r="AI84" s="21">
        <f t="shared" si="4"/>
        <v>3135.3631713554987</v>
      </c>
    </row>
    <row r="85" spans="1:35">
      <c r="A85">
        <v>83</v>
      </c>
      <c r="B85" s="31">
        <v>521.23</v>
      </c>
      <c r="C85" s="31">
        <v>665.08</v>
      </c>
      <c r="D85" s="31">
        <v>1034.92</v>
      </c>
      <c r="E85" s="31">
        <v>1116.96</v>
      </c>
      <c r="F85" s="31">
        <v>1406.8</v>
      </c>
      <c r="G85" s="31">
        <v>1713.64</v>
      </c>
      <c r="H85" s="31">
        <v>1778.81</v>
      </c>
      <c r="I85" s="31">
        <v>2152.81</v>
      </c>
      <c r="J85" s="31">
        <v>2313.5100000000002</v>
      </c>
      <c r="K85" s="31">
        <v>2902.24</v>
      </c>
      <c r="L85" s="31">
        <v>2922.61</v>
      </c>
      <c r="M85" s="31">
        <v>3653.33</v>
      </c>
      <c r="N85">
        <v>1757</v>
      </c>
      <c r="O85">
        <v>2123</v>
      </c>
      <c r="P85">
        <v>2283</v>
      </c>
      <c r="Q85">
        <v>2859</v>
      </c>
      <c r="R85">
        <v>2873</v>
      </c>
      <c r="S85">
        <v>3601</v>
      </c>
      <c r="T85">
        <v>4353</v>
      </c>
      <c r="U85">
        <v>5485</v>
      </c>
      <c r="V85">
        <v>5898</v>
      </c>
      <c r="W85">
        <v>7888</v>
      </c>
      <c r="X85">
        <v>8446</v>
      </c>
      <c r="Y85">
        <v>10361</v>
      </c>
      <c r="Z85">
        <v>12901</v>
      </c>
      <c r="AA85">
        <v>19172</v>
      </c>
      <c r="AB85">
        <v>23171</v>
      </c>
      <c r="AC85">
        <v>41907</v>
      </c>
      <c r="AD85">
        <v>55665</v>
      </c>
      <c r="AE85">
        <v>93676</v>
      </c>
      <c r="AF85">
        <v>102643</v>
      </c>
      <c r="AG85">
        <v>135913</v>
      </c>
      <c r="AH85" s="21">
        <f t="shared" si="3"/>
        <v>2490.7135549872119</v>
      </c>
      <c r="AI85" s="21">
        <f t="shared" si="4"/>
        <v>3228.6214833759586</v>
      </c>
    </row>
    <row r="86" spans="1:35">
      <c r="A86">
        <v>84</v>
      </c>
      <c r="B86" s="31">
        <v>537.84</v>
      </c>
      <c r="C86" s="31">
        <v>686.67</v>
      </c>
      <c r="D86" s="31">
        <v>1070.04</v>
      </c>
      <c r="E86" s="31">
        <v>1155.08</v>
      </c>
      <c r="F86" s="31">
        <v>1455.36</v>
      </c>
      <c r="G86" s="31">
        <v>1773.85</v>
      </c>
      <c r="H86" s="31">
        <v>1841.31</v>
      </c>
      <c r="I86" s="31">
        <v>2226.69</v>
      </c>
      <c r="J86" s="31">
        <v>2391.21</v>
      </c>
      <c r="K86" s="31">
        <v>2996.85</v>
      </c>
      <c r="L86" s="31">
        <v>3017.24</v>
      </c>
      <c r="M86" s="31">
        <v>3767.97</v>
      </c>
      <c r="N86">
        <v>1816</v>
      </c>
      <c r="O86">
        <v>2194</v>
      </c>
      <c r="P86">
        <v>2359</v>
      </c>
      <c r="Q86">
        <v>2954</v>
      </c>
      <c r="R86">
        <v>2969</v>
      </c>
      <c r="S86">
        <v>3721</v>
      </c>
      <c r="T86">
        <v>4498</v>
      </c>
      <c r="U86">
        <v>5668</v>
      </c>
      <c r="V86">
        <v>6095</v>
      </c>
      <c r="W86">
        <v>8197</v>
      </c>
      <c r="X86">
        <v>8780</v>
      </c>
      <c r="Y86">
        <v>10775</v>
      </c>
      <c r="Z86">
        <v>13424</v>
      </c>
      <c r="AA86">
        <v>19939</v>
      </c>
      <c r="AB86">
        <v>24098</v>
      </c>
      <c r="AC86">
        <v>43583</v>
      </c>
      <c r="AD86">
        <v>57892</v>
      </c>
      <c r="AE86">
        <v>97423</v>
      </c>
      <c r="AF86">
        <v>106748</v>
      </c>
      <c r="AG86">
        <v>141350</v>
      </c>
      <c r="AH86" s="21">
        <f t="shared" si="3"/>
        <v>2573.565217391304</v>
      </c>
      <c r="AI86" s="21">
        <f t="shared" si="4"/>
        <v>3336.3452685421994</v>
      </c>
    </row>
    <row r="87" spans="1:35">
      <c r="A87">
        <v>85</v>
      </c>
      <c r="B87" s="31">
        <v>557.13</v>
      </c>
      <c r="C87" s="31">
        <v>711.76</v>
      </c>
      <c r="D87" s="31">
        <v>1110.07</v>
      </c>
      <c r="E87" s="31">
        <v>1198.54</v>
      </c>
      <c r="F87" s="31">
        <v>1510.73</v>
      </c>
      <c r="G87" s="31">
        <v>1842.11</v>
      </c>
      <c r="H87" s="31">
        <v>1912.59</v>
      </c>
      <c r="I87" s="31">
        <v>2310.4</v>
      </c>
      <c r="J87" s="31">
        <v>2479.7399999999998</v>
      </c>
      <c r="K87" s="31">
        <v>3104.58</v>
      </c>
      <c r="L87" s="31">
        <v>3125.68</v>
      </c>
      <c r="M87" s="31">
        <v>3898.46</v>
      </c>
      <c r="N87">
        <v>1883</v>
      </c>
      <c r="O87">
        <v>2275</v>
      </c>
      <c r="P87">
        <v>2447</v>
      </c>
      <c r="Q87">
        <v>3064</v>
      </c>
      <c r="R87">
        <v>3079</v>
      </c>
      <c r="S87">
        <v>3859</v>
      </c>
      <c r="T87">
        <v>4665</v>
      </c>
      <c r="U87">
        <v>5878</v>
      </c>
      <c r="V87">
        <v>6321</v>
      </c>
      <c r="W87">
        <v>8548</v>
      </c>
      <c r="X87">
        <v>9156</v>
      </c>
      <c r="Y87">
        <v>11235</v>
      </c>
      <c r="Z87">
        <v>14002</v>
      </c>
      <c r="AA87">
        <v>20780</v>
      </c>
      <c r="AB87">
        <v>25115</v>
      </c>
      <c r="AC87">
        <v>45422</v>
      </c>
      <c r="AD87">
        <v>60335</v>
      </c>
      <c r="AE87">
        <v>101535</v>
      </c>
      <c r="AF87">
        <v>111253</v>
      </c>
      <c r="AG87">
        <v>147315</v>
      </c>
      <c r="AH87" s="21">
        <f t="shared" si="3"/>
        <v>2669.4987212276214</v>
      </c>
      <c r="AI87" s="21">
        <f t="shared" si="4"/>
        <v>3460.0230179028131</v>
      </c>
    </row>
    <row r="88" spans="1:35">
      <c r="A88">
        <v>86</v>
      </c>
      <c r="B88" s="31">
        <v>579.32000000000005</v>
      </c>
      <c r="C88" s="31">
        <v>740.61</v>
      </c>
      <c r="D88" s="31">
        <v>1156.4100000000001</v>
      </c>
      <c r="E88" s="31">
        <v>1248.56</v>
      </c>
      <c r="F88" s="31">
        <v>1574.1</v>
      </c>
      <c r="G88" s="31">
        <v>1920.68</v>
      </c>
      <c r="H88" s="31">
        <v>1994.65</v>
      </c>
      <c r="I88" s="31">
        <v>2406.14</v>
      </c>
      <c r="J88" s="31">
        <v>2580.35</v>
      </c>
      <c r="K88" s="31">
        <v>3226.9</v>
      </c>
      <c r="L88" s="31">
        <v>3249.55</v>
      </c>
      <c r="M88" s="31">
        <v>4047.39</v>
      </c>
      <c r="N88">
        <v>1961</v>
      </c>
      <c r="O88">
        <v>2369</v>
      </c>
      <c r="P88">
        <v>2548</v>
      </c>
      <c r="Q88">
        <v>3191</v>
      </c>
      <c r="R88">
        <v>3206</v>
      </c>
      <c r="S88">
        <v>4019</v>
      </c>
      <c r="T88">
        <v>4858</v>
      </c>
      <c r="U88">
        <v>6121</v>
      </c>
      <c r="V88">
        <v>6582</v>
      </c>
      <c r="W88">
        <v>8947</v>
      </c>
      <c r="X88">
        <v>9580</v>
      </c>
      <c r="Y88">
        <v>11751</v>
      </c>
      <c r="Z88">
        <v>14646</v>
      </c>
      <c r="AA88">
        <v>21707</v>
      </c>
      <c r="AB88">
        <v>26236</v>
      </c>
      <c r="AC88">
        <v>47449</v>
      </c>
      <c r="AD88">
        <v>63027</v>
      </c>
      <c r="AE88">
        <v>106065</v>
      </c>
      <c r="AF88">
        <v>116217</v>
      </c>
      <c r="AG88">
        <v>153887</v>
      </c>
      <c r="AH88" s="21">
        <f t="shared" si="3"/>
        <v>2779.8746803069052</v>
      </c>
      <c r="AI88" s="21">
        <f t="shared" si="4"/>
        <v>3603.1432225063936</v>
      </c>
    </row>
    <row r="89" spans="1:35">
      <c r="A89">
        <v>87</v>
      </c>
      <c r="B89" s="31">
        <v>605.1</v>
      </c>
      <c r="C89" s="31">
        <v>773.95</v>
      </c>
      <c r="D89" s="31">
        <v>1209.7</v>
      </c>
      <c r="E89" s="31">
        <v>1306.08</v>
      </c>
      <c r="F89" s="31">
        <v>1646.97</v>
      </c>
      <c r="G89" s="31">
        <v>2010.62</v>
      </c>
      <c r="H89" s="31">
        <v>2088.6</v>
      </c>
      <c r="I89" s="31">
        <v>2516.16</v>
      </c>
      <c r="J89" s="31">
        <v>2696.52</v>
      </c>
      <c r="K89" s="31">
        <v>3368</v>
      </c>
      <c r="L89" s="31">
        <v>3391.63</v>
      </c>
      <c r="M89" s="31">
        <v>4218.01</v>
      </c>
      <c r="N89">
        <v>2051</v>
      </c>
      <c r="O89">
        <v>2478</v>
      </c>
      <c r="P89">
        <v>2665</v>
      </c>
      <c r="Q89">
        <v>3337</v>
      </c>
      <c r="R89">
        <v>3353</v>
      </c>
      <c r="S89">
        <v>4203</v>
      </c>
      <c r="T89">
        <v>5081</v>
      </c>
      <c r="U89">
        <v>6402</v>
      </c>
      <c r="V89">
        <v>6885</v>
      </c>
      <c r="W89">
        <v>9404</v>
      </c>
      <c r="X89">
        <v>10064</v>
      </c>
      <c r="Y89">
        <v>12332</v>
      </c>
      <c r="Z89">
        <v>15366</v>
      </c>
      <c r="AA89">
        <v>22740</v>
      </c>
      <c r="AB89">
        <v>27484</v>
      </c>
      <c r="AC89">
        <v>49706</v>
      </c>
      <c r="AD89">
        <v>66026</v>
      </c>
      <c r="AE89">
        <v>111111</v>
      </c>
      <c r="AF89">
        <v>121746</v>
      </c>
      <c r="AG89">
        <v>161209</v>
      </c>
      <c r="AH89" s="21">
        <f t="shared" si="3"/>
        <v>2907.3324808184143</v>
      </c>
      <c r="AI89" s="21">
        <f t="shared" si="4"/>
        <v>3768.217391304348</v>
      </c>
    </row>
    <row r="90" spans="1:35">
      <c r="A90">
        <v>88</v>
      </c>
      <c r="B90" s="31">
        <v>635.19000000000005</v>
      </c>
      <c r="C90" s="31">
        <v>812.69</v>
      </c>
      <c r="D90" s="31">
        <v>1271.99</v>
      </c>
      <c r="E90" s="31">
        <v>1372.97</v>
      </c>
      <c r="F90" s="31">
        <v>1731.74</v>
      </c>
      <c r="G90" s="31">
        <v>2115.29</v>
      </c>
      <c r="H90" s="31">
        <v>2197.41</v>
      </c>
      <c r="I90" s="31">
        <v>2643.36</v>
      </c>
      <c r="J90" s="31">
        <v>2830.71</v>
      </c>
      <c r="K90" s="31">
        <v>3530.72</v>
      </c>
      <c r="L90" s="31">
        <v>3554.62</v>
      </c>
      <c r="M90" s="31">
        <v>4414.4399999999996</v>
      </c>
      <c r="N90">
        <v>2156</v>
      </c>
      <c r="O90">
        <v>2605</v>
      </c>
      <c r="P90">
        <v>2802</v>
      </c>
      <c r="Q90">
        <v>3508</v>
      </c>
      <c r="R90">
        <v>3525</v>
      </c>
      <c r="S90">
        <v>4419</v>
      </c>
      <c r="T90">
        <v>5341</v>
      </c>
      <c r="U90">
        <v>6730</v>
      </c>
      <c r="V90">
        <v>7237</v>
      </c>
      <c r="W90">
        <v>9931</v>
      </c>
      <c r="X90">
        <v>10618</v>
      </c>
      <c r="Y90">
        <v>12991</v>
      </c>
      <c r="Z90">
        <v>16177</v>
      </c>
      <c r="AA90">
        <v>23890</v>
      </c>
      <c r="AB90">
        <v>28874</v>
      </c>
      <c r="AC90">
        <v>52220</v>
      </c>
      <c r="AD90">
        <v>69365</v>
      </c>
      <c r="AE90">
        <v>116730</v>
      </c>
      <c r="AF90">
        <v>127904</v>
      </c>
      <c r="AG90">
        <v>169362</v>
      </c>
      <c r="AH90" s="21">
        <f t="shared" si="3"/>
        <v>3056.5933503836313</v>
      </c>
      <c r="AI90" s="21">
        <f t="shared" si="4"/>
        <v>3961.7109974424552</v>
      </c>
    </row>
    <row r="91" spans="1:35">
      <c r="A91">
        <v>89</v>
      </c>
      <c r="B91" s="31">
        <v>670.58</v>
      </c>
      <c r="C91" s="31">
        <v>858.25</v>
      </c>
      <c r="D91" s="31">
        <v>1344.65</v>
      </c>
      <c r="E91" s="31">
        <v>1451.35</v>
      </c>
      <c r="F91" s="31">
        <v>1830.61</v>
      </c>
      <c r="G91" s="31">
        <v>2236.84</v>
      </c>
      <c r="H91" s="31">
        <v>2324.41</v>
      </c>
      <c r="I91" s="31">
        <v>2791.5</v>
      </c>
      <c r="J91" s="31">
        <v>2986.02</v>
      </c>
      <c r="K91" s="31">
        <v>3719.66</v>
      </c>
      <c r="L91" s="31">
        <v>3744.78</v>
      </c>
      <c r="M91" s="31">
        <v>4641.9799999999996</v>
      </c>
      <c r="N91">
        <v>2279</v>
      </c>
      <c r="O91">
        <v>2754</v>
      </c>
      <c r="P91">
        <v>2962</v>
      </c>
      <c r="Q91">
        <v>3709</v>
      </c>
      <c r="R91">
        <v>3727</v>
      </c>
      <c r="S91">
        <v>4671</v>
      </c>
      <c r="T91">
        <v>5647</v>
      </c>
      <c r="U91">
        <v>7115</v>
      </c>
      <c r="V91">
        <v>7651</v>
      </c>
      <c r="W91">
        <v>10544</v>
      </c>
      <c r="X91">
        <v>11260</v>
      </c>
      <c r="Y91">
        <v>13742</v>
      </c>
      <c r="Z91">
        <v>17100</v>
      </c>
      <c r="AA91">
        <v>25170</v>
      </c>
      <c r="AB91">
        <v>30421</v>
      </c>
      <c r="AC91">
        <v>55019</v>
      </c>
      <c r="AD91">
        <v>73082</v>
      </c>
      <c r="AE91">
        <v>122986</v>
      </c>
      <c r="AF91">
        <v>134758</v>
      </c>
      <c r="AG91">
        <v>178439</v>
      </c>
      <c r="AH91" s="21">
        <f t="shared" si="3"/>
        <v>3231.3785166240409</v>
      </c>
      <c r="AI91" s="21">
        <f t="shared" si="4"/>
        <v>4188.1355498721223</v>
      </c>
    </row>
    <row r="92" spans="1:35">
      <c r="A92">
        <v>90</v>
      </c>
      <c r="B92" s="31">
        <v>712.34</v>
      </c>
      <c r="C92" s="31">
        <v>912.32</v>
      </c>
      <c r="D92" s="31">
        <v>1430.18</v>
      </c>
      <c r="E92" s="31">
        <v>1543.61</v>
      </c>
      <c r="F92" s="31">
        <v>1946.98</v>
      </c>
      <c r="G92" s="31">
        <v>2380.6799999999998</v>
      </c>
      <c r="H92" s="31">
        <v>2474.0500000000002</v>
      </c>
      <c r="I92" s="31">
        <v>2966.41</v>
      </c>
      <c r="J92" s="31">
        <v>3169.09</v>
      </c>
      <c r="K92" s="31">
        <v>3940.82</v>
      </c>
      <c r="L92" s="31">
        <v>3967.38</v>
      </c>
      <c r="M92" s="31">
        <v>4907.6000000000004</v>
      </c>
      <c r="N92">
        <v>2426</v>
      </c>
      <c r="O92">
        <v>2931</v>
      </c>
      <c r="P92">
        <v>3152</v>
      </c>
      <c r="Q92">
        <v>3947</v>
      </c>
      <c r="R92">
        <v>3966</v>
      </c>
      <c r="S92">
        <v>4971</v>
      </c>
      <c r="T92">
        <v>6009</v>
      </c>
      <c r="U92">
        <v>7572</v>
      </c>
      <c r="V92">
        <v>8143</v>
      </c>
      <c r="W92">
        <v>11262</v>
      </c>
      <c r="X92">
        <v>12010</v>
      </c>
      <c r="Y92">
        <v>14606</v>
      </c>
      <c r="Z92">
        <v>18152</v>
      </c>
      <c r="AA92">
        <v>26631</v>
      </c>
      <c r="AB92">
        <v>32186</v>
      </c>
      <c r="AC92">
        <v>58210</v>
      </c>
      <c r="AD92">
        <v>77322</v>
      </c>
      <c r="AE92">
        <v>130121</v>
      </c>
      <c r="AF92">
        <v>142576</v>
      </c>
      <c r="AG92">
        <v>188791</v>
      </c>
      <c r="AH92" s="21">
        <f t="shared" si="3"/>
        <v>3438.6879795396417</v>
      </c>
      <c r="AI92" s="21">
        <f t="shared" si="4"/>
        <v>4456.933503836317</v>
      </c>
    </row>
    <row r="93" spans="1:35">
      <c r="A93">
        <v>91</v>
      </c>
      <c r="B93" s="31">
        <v>762.66</v>
      </c>
      <c r="C93" s="31">
        <v>976.61</v>
      </c>
      <c r="D93" s="31">
        <v>1532.93</v>
      </c>
      <c r="E93" s="31">
        <v>1653.44</v>
      </c>
      <c r="F93" s="31">
        <v>2085.5</v>
      </c>
      <c r="G93" s="31">
        <v>2551.3000000000002</v>
      </c>
      <c r="H93" s="31">
        <v>2653.21</v>
      </c>
      <c r="I93" s="31">
        <v>3173.31</v>
      </c>
      <c r="J93" s="31">
        <v>3386.18</v>
      </c>
      <c r="K93" s="31">
        <v>4202.3</v>
      </c>
      <c r="L93" s="31">
        <v>4230.54</v>
      </c>
      <c r="M93" s="31">
        <v>5220.55</v>
      </c>
      <c r="N93">
        <v>2601</v>
      </c>
      <c r="O93">
        <v>3143</v>
      </c>
      <c r="P93">
        <v>3380</v>
      </c>
      <c r="Q93">
        <v>4233</v>
      </c>
      <c r="R93">
        <v>4253</v>
      </c>
      <c r="S93">
        <v>5331</v>
      </c>
      <c r="T93">
        <v>6444</v>
      </c>
      <c r="U93">
        <v>8120</v>
      </c>
      <c r="V93">
        <v>8732</v>
      </c>
      <c r="W93">
        <v>12117</v>
      </c>
      <c r="X93">
        <v>12892</v>
      </c>
      <c r="Y93">
        <v>15618</v>
      </c>
      <c r="Z93">
        <v>19368</v>
      </c>
      <c r="AA93">
        <v>28281</v>
      </c>
      <c r="AB93">
        <v>34180</v>
      </c>
      <c r="AC93">
        <v>61817</v>
      </c>
      <c r="AD93">
        <v>82113</v>
      </c>
      <c r="AE93">
        <v>138183</v>
      </c>
      <c r="AF93">
        <v>151410</v>
      </c>
      <c r="AG93">
        <v>200487</v>
      </c>
      <c r="AH93" s="21">
        <f t="shared" si="3"/>
        <v>3687.6035805626598</v>
      </c>
      <c r="AI93" s="21">
        <f t="shared" si="4"/>
        <v>4779.5933503836313</v>
      </c>
    </row>
    <row r="94" spans="1:35">
      <c r="A94">
        <v>92</v>
      </c>
      <c r="B94" s="31">
        <v>823.57</v>
      </c>
      <c r="C94" s="31">
        <v>1055.1400000000001</v>
      </c>
      <c r="D94" s="31">
        <v>1657.04</v>
      </c>
      <c r="E94" s="31">
        <v>1787.13</v>
      </c>
      <c r="F94" s="31">
        <v>2253.38</v>
      </c>
      <c r="G94" s="31">
        <v>2758.28</v>
      </c>
      <c r="H94" s="31">
        <v>2868.88</v>
      </c>
      <c r="I94" s="31">
        <v>3422.34</v>
      </c>
      <c r="J94" s="31">
        <v>3645.73</v>
      </c>
      <c r="K94" s="31">
        <v>4513.78</v>
      </c>
      <c r="L94" s="31">
        <v>4545.45</v>
      </c>
      <c r="M94" s="31">
        <v>5593.45</v>
      </c>
      <c r="N94">
        <v>2815</v>
      </c>
      <c r="O94">
        <v>3401</v>
      </c>
      <c r="P94">
        <v>3658</v>
      </c>
      <c r="Q94">
        <v>4580</v>
      </c>
      <c r="R94">
        <v>4602</v>
      </c>
      <c r="S94">
        <v>5769</v>
      </c>
      <c r="T94">
        <v>6973</v>
      </c>
      <c r="U94">
        <v>8786</v>
      </c>
      <c r="V94">
        <v>9448</v>
      </c>
      <c r="W94">
        <v>13148</v>
      </c>
      <c r="X94">
        <v>13948</v>
      </c>
      <c r="Y94">
        <v>16799</v>
      </c>
      <c r="Z94">
        <v>20788</v>
      </c>
      <c r="AA94">
        <v>30171</v>
      </c>
      <c r="AB94">
        <v>36465</v>
      </c>
      <c r="AC94">
        <v>65949</v>
      </c>
      <c r="AD94">
        <v>87601</v>
      </c>
      <c r="AE94">
        <v>147419</v>
      </c>
      <c r="AF94">
        <v>161530</v>
      </c>
      <c r="AG94">
        <v>213888</v>
      </c>
      <c r="AH94" s="21">
        <f t="shared" si="3"/>
        <v>3990.4859335038359</v>
      </c>
      <c r="AI94" s="21">
        <f t="shared" si="4"/>
        <v>5172.0690537084392</v>
      </c>
    </row>
    <row r="95" spans="1:35">
      <c r="A95">
        <v>93</v>
      </c>
      <c r="B95" s="31">
        <v>898.89</v>
      </c>
      <c r="C95" s="31">
        <v>1151.5</v>
      </c>
      <c r="D95" s="31">
        <v>1810.18</v>
      </c>
      <c r="E95" s="31">
        <v>1951.35</v>
      </c>
      <c r="F95" s="31">
        <v>2459.4899999999998</v>
      </c>
      <c r="G95" s="31">
        <v>3011.57</v>
      </c>
      <c r="H95" s="31">
        <v>3134.03</v>
      </c>
      <c r="I95" s="31">
        <v>3726.95</v>
      </c>
      <c r="J95" s="31">
        <v>3963.59</v>
      </c>
      <c r="K95" s="31">
        <v>4893.54</v>
      </c>
      <c r="L95" s="31">
        <v>4926.1899999999996</v>
      </c>
      <c r="M95" s="31">
        <v>6043.93</v>
      </c>
      <c r="N95">
        <v>3079</v>
      </c>
      <c r="O95">
        <v>3721</v>
      </c>
      <c r="P95">
        <v>4001</v>
      </c>
      <c r="Q95">
        <v>5010</v>
      </c>
      <c r="R95">
        <v>5035</v>
      </c>
      <c r="S95">
        <v>6311</v>
      </c>
      <c r="T95">
        <v>7628</v>
      </c>
      <c r="U95">
        <v>9612</v>
      </c>
      <c r="V95">
        <v>10336</v>
      </c>
      <c r="W95">
        <v>14416</v>
      </c>
      <c r="X95">
        <v>15233</v>
      </c>
      <c r="Y95">
        <v>18214</v>
      </c>
      <c r="Z95">
        <v>22461</v>
      </c>
      <c r="AA95">
        <v>32371</v>
      </c>
      <c r="AB95">
        <v>39124</v>
      </c>
      <c r="AC95">
        <v>70757</v>
      </c>
      <c r="AD95">
        <v>93988</v>
      </c>
      <c r="AE95">
        <v>158167</v>
      </c>
      <c r="AF95">
        <v>173307</v>
      </c>
      <c r="AG95">
        <v>229482</v>
      </c>
      <c r="AH95" s="21">
        <f t="shared" si="3"/>
        <v>4364.8593350383635</v>
      </c>
      <c r="AI95" s="21">
        <f t="shared" si="4"/>
        <v>5658.3145780051145</v>
      </c>
    </row>
    <row r="96" spans="1:35">
      <c r="A96">
        <v>94</v>
      </c>
      <c r="B96" s="31">
        <v>993.68</v>
      </c>
      <c r="C96" s="31">
        <v>1273.27</v>
      </c>
      <c r="D96" s="31">
        <v>2003.28</v>
      </c>
      <c r="E96" s="31">
        <v>2157.37</v>
      </c>
      <c r="F96" s="31">
        <v>2716.79</v>
      </c>
      <c r="G96" s="31">
        <v>3330.67</v>
      </c>
      <c r="H96" s="31">
        <v>3467.04</v>
      </c>
      <c r="I96" s="31">
        <v>4107.07</v>
      </c>
      <c r="J96" s="31">
        <v>4357.2</v>
      </c>
      <c r="K96" s="31">
        <v>5363.19</v>
      </c>
      <c r="L96" s="31">
        <v>5398.8</v>
      </c>
      <c r="M96" s="31">
        <v>6597.4</v>
      </c>
      <c r="N96">
        <v>3414</v>
      </c>
      <c r="O96">
        <v>4125</v>
      </c>
      <c r="P96">
        <v>4437</v>
      </c>
      <c r="Q96">
        <v>5556</v>
      </c>
      <c r="R96">
        <v>5582</v>
      </c>
      <c r="S96">
        <v>6997</v>
      </c>
      <c r="T96">
        <v>8458</v>
      </c>
      <c r="U96">
        <v>10657</v>
      </c>
      <c r="V96">
        <v>11461</v>
      </c>
      <c r="W96">
        <v>16009</v>
      </c>
      <c r="X96">
        <v>16830</v>
      </c>
      <c r="Y96">
        <v>19932</v>
      </c>
      <c r="Z96">
        <v>24467</v>
      </c>
      <c r="AA96">
        <v>34946</v>
      </c>
      <c r="AB96">
        <v>42237</v>
      </c>
      <c r="AC96">
        <v>76387</v>
      </c>
      <c r="AD96">
        <v>101467</v>
      </c>
      <c r="AE96">
        <v>170753</v>
      </c>
      <c r="AF96">
        <v>187097</v>
      </c>
      <c r="AG96">
        <v>247742</v>
      </c>
      <c r="AH96" s="21">
        <f t="shared" si="3"/>
        <v>4840.5268542199483</v>
      </c>
      <c r="AI96" s="21">
        <f t="shared" si="4"/>
        <v>6273.21483375959</v>
      </c>
    </row>
    <row r="97" spans="1:35">
      <c r="A97">
        <v>95</v>
      </c>
      <c r="B97" s="31">
        <v>1117.23</v>
      </c>
      <c r="C97" s="31">
        <v>1431.43</v>
      </c>
      <c r="D97" s="31">
        <v>2253.5700000000002</v>
      </c>
      <c r="E97" s="31">
        <v>2423.9</v>
      </c>
      <c r="F97" s="31">
        <v>3050.47</v>
      </c>
      <c r="G97" s="31">
        <v>3740.46</v>
      </c>
      <c r="H97" s="31">
        <v>3896.71</v>
      </c>
      <c r="I97" s="31">
        <v>4593.53</v>
      </c>
      <c r="J97" s="31">
        <v>4860.46</v>
      </c>
      <c r="K97" s="31">
        <v>5957.36</v>
      </c>
      <c r="L97" s="31">
        <v>5996.66</v>
      </c>
      <c r="M97" s="31">
        <v>7291.86</v>
      </c>
      <c r="N97">
        <v>3851</v>
      </c>
      <c r="O97">
        <v>4653</v>
      </c>
      <c r="P97">
        <v>5004</v>
      </c>
      <c r="Q97">
        <v>6266</v>
      </c>
      <c r="R97">
        <v>6297</v>
      </c>
      <c r="S97">
        <v>7892</v>
      </c>
      <c r="T97">
        <v>9540</v>
      </c>
      <c r="U97">
        <v>12021</v>
      </c>
      <c r="V97">
        <v>12927</v>
      </c>
      <c r="W97">
        <v>18058</v>
      </c>
      <c r="X97">
        <v>18863</v>
      </c>
      <c r="Y97">
        <v>22050</v>
      </c>
      <c r="Z97">
        <v>26906</v>
      </c>
      <c r="AA97">
        <v>38003</v>
      </c>
      <c r="AB97">
        <v>45931</v>
      </c>
      <c r="AC97">
        <v>83068</v>
      </c>
      <c r="AD97">
        <v>110341</v>
      </c>
      <c r="AE97">
        <v>185688</v>
      </c>
      <c r="AF97">
        <v>203461</v>
      </c>
      <c r="AG97">
        <v>269411</v>
      </c>
      <c r="AH97" s="21">
        <f t="shared" si="3"/>
        <v>5459.0946291560103</v>
      </c>
      <c r="AI97" s="21">
        <f t="shared" si="4"/>
        <v>7076.1432225063936</v>
      </c>
    </row>
    <row r="98" spans="1:35">
      <c r="A98">
        <v>96</v>
      </c>
      <c r="B98" s="31">
        <v>1283.02</v>
      </c>
      <c r="C98" s="31">
        <v>1642.82</v>
      </c>
      <c r="D98" s="31">
        <v>2589.98</v>
      </c>
      <c r="E98" s="31">
        <v>2781.2</v>
      </c>
      <c r="F98" s="31">
        <v>3493.61</v>
      </c>
      <c r="G98" s="31">
        <v>4289.3900000000003</v>
      </c>
      <c r="H98" s="31">
        <v>4473.25</v>
      </c>
      <c r="I98" s="31">
        <v>5236.67</v>
      </c>
      <c r="J98" s="31">
        <v>5521.95</v>
      </c>
      <c r="K98" s="31">
        <v>6731.22</v>
      </c>
      <c r="L98" s="31">
        <v>6775.26</v>
      </c>
      <c r="M98" s="31">
        <v>8186.77</v>
      </c>
      <c r="N98">
        <v>4442</v>
      </c>
      <c r="O98">
        <v>5368</v>
      </c>
      <c r="P98">
        <v>5773</v>
      </c>
      <c r="Q98">
        <v>7229</v>
      </c>
      <c r="R98">
        <v>7264</v>
      </c>
      <c r="S98">
        <v>9105</v>
      </c>
      <c r="T98">
        <v>11006</v>
      </c>
      <c r="U98">
        <v>13867</v>
      </c>
      <c r="V98">
        <v>14912</v>
      </c>
      <c r="W98">
        <v>20813</v>
      </c>
      <c r="X98">
        <v>21526</v>
      </c>
      <c r="Y98">
        <v>24735</v>
      </c>
      <c r="Z98">
        <v>29947</v>
      </c>
      <c r="AA98">
        <v>41688</v>
      </c>
      <c r="AB98">
        <v>50385</v>
      </c>
      <c r="AC98">
        <v>91124</v>
      </c>
      <c r="AD98">
        <v>121042</v>
      </c>
      <c r="AE98">
        <v>203694</v>
      </c>
      <c r="AF98">
        <v>223191</v>
      </c>
      <c r="AG98">
        <v>295536</v>
      </c>
      <c r="AH98" s="21">
        <f t="shared" si="3"/>
        <v>6298.0537084398975</v>
      </c>
      <c r="AI98" s="21">
        <f t="shared" si="4"/>
        <v>8163.3120204603583</v>
      </c>
    </row>
    <row r="99" spans="1:35">
      <c r="A99">
        <v>97</v>
      </c>
      <c r="B99" s="31">
        <v>1517.49</v>
      </c>
      <c r="C99" s="31">
        <v>1942.6</v>
      </c>
      <c r="D99" s="31">
        <v>3063.04</v>
      </c>
      <c r="E99" s="31">
        <v>3281.82</v>
      </c>
      <c r="F99" s="31">
        <v>4111.9799999999996</v>
      </c>
      <c r="G99" s="31">
        <v>5054.6099999999997</v>
      </c>
      <c r="H99" s="31">
        <v>5278.88</v>
      </c>
      <c r="I99" s="31">
        <v>6128.28</v>
      </c>
      <c r="J99" s="31">
        <v>6424.52</v>
      </c>
      <c r="K99" s="31">
        <v>7778.38</v>
      </c>
      <c r="L99" s="31">
        <v>7828.7</v>
      </c>
      <c r="M99" s="31">
        <v>9380.68</v>
      </c>
      <c r="N99">
        <v>5286</v>
      </c>
      <c r="O99">
        <v>6387</v>
      </c>
      <c r="P99">
        <v>6869</v>
      </c>
      <c r="Q99">
        <v>8601</v>
      </c>
      <c r="R99">
        <v>8643</v>
      </c>
      <c r="S99">
        <v>10833</v>
      </c>
      <c r="T99">
        <v>13095</v>
      </c>
      <c r="U99">
        <v>16500</v>
      </c>
      <c r="V99">
        <v>17744</v>
      </c>
      <c r="W99">
        <v>24673</v>
      </c>
      <c r="X99">
        <v>25175</v>
      </c>
      <c r="Y99">
        <v>28249</v>
      </c>
      <c r="Z99">
        <v>33824</v>
      </c>
      <c r="AA99">
        <v>46244</v>
      </c>
      <c r="AB99">
        <v>55891</v>
      </c>
      <c r="AC99">
        <v>101081</v>
      </c>
      <c r="AD99">
        <v>134269</v>
      </c>
      <c r="AE99">
        <v>225953</v>
      </c>
      <c r="AF99">
        <v>247581</v>
      </c>
      <c r="AG99">
        <v>327832</v>
      </c>
      <c r="AH99" s="21">
        <f t="shared" si="3"/>
        <v>7493.5831202046029</v>
      </c>
      <c r="AI99" s="21">
        <f t="shared" si="4"/>
        <v>9712.7953964194367</v>
      </c>
    </row>
    <row r="100" spans="1:35">
      <c r="A100">
        <v>98</v>
      </c>
      <c r="B100" s="31">
        <v>1873.42</v>
      </c>
      <c r="C100" s="31">
        <v>2393.89</v>
      </c>
      <c r="D100" s="31">
        <v>3778.6</v>
      </c>
      <c r="E100" s="31">
        <v>4035.02</v>
      </c>
      <c r="F100" s="31">
        <v>5036.87</v>
      </c>
      <c r="G100" s="31">
        <v>6202.53</v>
      </c>
      <c r="H100" s="31">
        <v>6486.72</v>
      </c>
      <c r="I100" s="31">
        <v>7432.81</v>
      </c>
      <c r="J100" s="31">
        <v>7737.53</v>
      </c>
      <c r="K100" s="31">
        <v>9271.31</v>
      </c>
      <c r="L100" s="31">
        <v>9324.24</v>
      </c>
      <c r="M100" s="31">
        <v>11049.63</v>
      </c>
      <c r="N100">
        <v>6583</v>
      </c>
      <c r="O100">
        <v>7954</v>
      </c>
      <c r="P100">
        <v>8554</v>
      </c>
      <c r="Q100">
        <v>10712</v>
      </c>
      <c r="R100">
        <v>10764</v>
      </c>
      <c r="S100">
        <v>13491</v>
      </c>
      <c r="T100">
        <v>16308</v>
      </c>
      <c r="U100">
        <v>20549</v>
      </c>
      <c r="V100">
        <v>22098</v>
      </c>
      <c r="W100">
        <v>30489</v>
      </c>
      <c r="X100">
        <v>30478</v>
      </c>
      <c r="Y100">
        <v>33020</v>
      </c>
      <c r="Z100">
        <v>38987</v>
      </c>
      <c r="AA100">
        <v>51983</v>
      </c>
      <c r="AB100">
        <v>62828</v>
      </c>
      <c r="AC100">
        <v>113628</v>
      </c>
      <c r="AD100">
        <v>150934</v>
      </c>
      <c r="AE100">
        <v>253999</v>
      </c>
      <c r="AF100">
        <v>278311</v>
      </c>
      <c r="AG100">
        <v>368522</v>
      </c>
      <c r="AH100" s="21">
        <f t="shared" si="3"/>
        <v>9332.2046035805615</v>
      </c>
      <c r="AI100" s="21">
        <f t="shared" si="4"/>
        <v>12096.115089514067</v>
      </c>
    </row>
    <row r="101" spans="1:35">
      <c r="A101">
        <v>99</v>
      </c>
      <c r="B101" s="31">
        <v>2476.38</v>
      </c>
      <c r="C101" s="31">
        <v>3155.05</v>
      </c>
      <c r="D101" s="31">
        <v>4984.29</v>
      </c>
      <c r="E101" s="31">
        <v>5293.26</v>
      </c>
      <c r="F101" s="31">
        <v>6561</v>
      </c>
      <c r="G101" s="31">
        <v>8095.24</v>
      </c>
      <c r="H101" s="31">
        <v>8493.91</v>
      </c>
      <c r="I101" s="31">
        <v>9528.56</v>
      </c>
      <c r="J101" s="31">
        <v>9809.36</v>
      </c>
      <c r="K101" s="31">
        <v>11557.18</v>
      </c>
      <c r="L101" s="31">
        <v>11628.85</v>
      </c>
      <c r="M101" s="31">
        <v>13542.03</v>
      </c>
      <c r="N101">
        <v>8827</v>
      </c>
      <c r="O101">
        <v>10666</v>
      </c>
      <c r="P101">
        <v>11471</v>
      </c>
      <c r="Q101">
        <v>14364</v>
      </c>
      <c r="R101">
        <v>14433</v>
      </c>
      <c r="S101">
        <v>18091</v>
      </c>
      <c r="T101">
        <v>21869</v>
      </c>
      <c r="U101">
        <v>27555</v>
      </c>
      <c r="V101">
        <v>29632</v>
      </c>
      <c r="W101">
        <v>40194</v>
      </c>
      <c r="X101">
        <v>38878</v>
      </c>
      <c r="Y101">
        <v>39932</v>
      </c>
      <c r="Z101">
        <v>46084</v>
      </c>
      <c r="AA101">
        <v>59393</v>
      </c>
      <c r="AB101">
        <v>71784</v>
      </c>
      <c r="AC101">
        <v>129825</v>
      </c>
      <c r="AD101">
        <v>172449</v>
      </c>
      <c r="AE101">
        <v>290205</v>
      </c>
      <c r="AF101">
        <v>317982</v>
      </c>
      <c r="AG101">
        <v>421053</v>
      </c>
      <c r="AH101" s="21">
        <f t="shared" si="3"/>
        <v>12514.255754475704</v>
      </c>
      <c r="AI101" s="21">
        <f t="shared" si="4"/>
        <v>16219.900255754474</v>
      </c>
    </row>
    <row r="102" spans="1:35">
      <c r="A102">
        <v>100</v>
      </c>
      <c r="B102" s="31">
        <v>3716.4</v>
      </c>
      <c r="C102" s="31">
        <v>4700.29</v>
      </c>
      <c r="D102" s="31">
        <v>7439.47</v>
      </c>
      <c r="E102" s="31">
        <v>7802.59</v>
      </c>
      <c r="F102" s="31">
        <v>9539.11</v>
      </c>
      <c r="G102" s="31">
        <v>11832.39</v>
      </c>
      <c r="H102" s="31">
        <v>12495.38</v>
      </c>
      <c r="I102" s="31">
        <v>13439.9</v>
      </c>
      <c r="J102" s="31">
        <v>13540.67</v>
      </c>
      <c r="K102" s="31">
        <v>15522.88</v>
      </c>
      <c r="L102" s="31">
        <v>15614.8</v>
      </c>
      <c r="M102" s="31">
        <v>17657.75</v>
      </c>
      <c r="N102">
        <v>13641</v>
      </c>
      <c r="O102">
        <v>16482</v>
      </c>
      <c r="P102">
        <v>17727</v>
      </c>
      <c r="Q102">
        <v>22197</v>
      </c>
      <c r="R102">
        <v>22304</v>
      </c>
      <c r="S102">
        <v>27957</v>
      </c>
      <c r="T102">
        <v>33794</v>
      </c>
      <c r="U102">
        <v>42581</v>
      </c>
      <c r="V102">
        <v>45791</v>
      </c>
      <c r="W102">
        <v>59808</v>
      </c>
      <c r="X102">
        <v>54184</v>
      </c>
      <c r="Y102">
        <v>50721</v>
      </c>
      <c r="Z102">
        <v>56620</v>
      </c>
      <c r="AA102">
        <v>69504</v>
      </c>
      <c r="AB102">
        <v>84003</v>
      </c>
      <c r="AC102">
        <v>151925</v>
      </c>
      <c r="AD102">
        <v>201805</v>
      </c>
      <c r="AE102">
        <v>339607</v>
      </c>
      <c r="AF102">
        <v>372113</v>
      </c>
      <c r="AG102">
        <v>492729</v>
      </c>
      <c r="AH102" s="21">
        <f t="shared" si="3"/>
        <v>19338.943734015345</v>
      </c>
      <c r="AI102" s="21">
        <f t="shared" si="4"/>
        <v>25065.439897698212</v>
      </c>
    </row>
  </sheetData>
  <sheetProtection algorithmName="SHA-512" hashValue="8VBwUc03K05JQXgHe95P2A6HEKP+5t7ZdjLjHM7A2Rr+Vv2V8UOs5oo+uRj3lv/OdTCHKyQxh+OKkoKRZw586A==" saltValue="OatlI6zbS5GouKBmp3+pcw==" spinCount="100000" sheet="1" objects="1" scenarios="1"/>
  <mergeCells count="2">
    <mergeCell ref="B4:M4"/>
    <mergeCell ref="N4:AG4"/>
  </mergeCells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/>
  <dimension ref="A1:BJ101"/>
  <sheetViews>
    <sheetView workbookViewId="0">
      <selection activeCell="V6" sqref="V6"/>
    </sheetView>
  </sheetViews>
  <sheetFormatPr baseColWidth="10" defaultColWidth="8.83203125" defaultRowHeight="12" x14ac:dyDescent="0"/>
  <cols>
    <col min="2" max="4" width="7.5" bestFit="1" customWidth="1"/>
    <col min="5" max="5" width="9" bestFit="1" customWidth="1"/>
    <col min="6" max="6" width="7.5" bestFit="1" customWidth="1"/>
    <col min="7" max="7" width="9" bestFit="1" customWidth="1"/>
    <col min="8" max="9" width="7.5" bestFit="1" customWidth="1"/>
    <col min="10" max="10" width="9" bestFit="1" customWidth="1"/>
    <col min="11" max="11" width="7.5" bestFit="1" customWidth="1"/>
    <col min="12" max="12" width="9" bestFit="1" customWidth="1"/>
    <col min="13" max="13" width="8.5" bestFit="1" customWidth="1"/>
    <col min="14" max="15" width="12.5" bestFit="1" customWidth="1"/>
    <col min="16" max="16" width="14.33203125" bestFit="1" customWidth="1"/>
    <col min="17" max="17" width="12.5" bestFit="1" customWidth="1"/>
    <col min="18" max="18" width="14.33203125" bestFit="1" customWidth="1"/>
    <col min="19" max="19" width="13.83203125" bestFit="1" customWidth="1"/>
    <col min="20" max="21" width="8.5" bestFit="1" customWidth="1"/>
    <col min="22" max="22" width="10.1640625" bestFit="1" customWidth="1"/>
    <col min="23" max="23" width="8.5" bestFit="1" customWidth="1"/>
    <col min="24" max="24" width="13.1640625" bestFit="1" customWidth="1"/>
    <col min="25" max="26" width="8.5" bestFit="1" customWidth="1"/>
    <col min="27" max="27" width="12.83203125" bestFit="1" customWidth="1"/>
    <col min="28" max="28" width="8.5" bestFit="1" customWidth="1"/>
    <col min="29" max="29" width="10.1640625" bestFit="1" customWidth="1"/>
    <col min="30" max="31" width="9.6640625" bestFit="1" customWidth="1"/>
    <col min="32" max="32" width="11.33203125" bestFit="1" customWidth="1"/>
    <col min="33" max="33" width="9.6640625" bestFit="1" customWidth="1"/>
  </cols>
  <sheetData>
    <row r="1" spans="1:62">
      <c r="A1" s="1" t="s">
        <v>134</v>
      </c>
      <c r="AH1">
        <f>4*1.609</f>
        <v>6.4359999999999999</v>
      </c>
      <c r="AI1">
        <f>5*1.609</f>
        <v>8.0449999999999999</v>
      </c>
    </row>
    <row r="2" spans="1:62">
      <c r="A2" s="1" t="s">
        <v>136</v>
      </c>
      <c r="AH2">
        <f>8</f>
        <v>8</v>
      </c>
      <c r="AI2">
        <v>10</v>
      </c>
    </row>
    <row r="3" spans="1:62">
      <c r="A3" s="75" t="s">
        <v>135</v>
      </c>
      <c r="AH3">
        <f>(AH5-AH1)/(AH2-AH1)</f>
        <v>0.36061381074168802</v>
      </c>
      <c r="AI3">
        <f>(AI5-AI1)/(AI2-AI1)</f>
        <v>0.48849104859335041</v>
      </c>
    </row>
    <row r="4" spans="1:62">
      <c r="B4">
        <v>2</v>
      </c>
      <c r="C4">
        <f>+B4+1</f>
        <v>3</v>
      </c>
      <c r="D4">
        <f t="shared" ref="D4:AG4" si="0">+C4+1</f>
        <v>4</v>
      </c>
      <c r="E4">
        <f t="shared" si="0"/>
        <v>5</v>
      </c>
      <c r="F4">
        <f t="shared" si="0"/>
        <v>6</v>
      </c>
      <c r="G4">
        <f t="shared" si="0"/>
        <v>7</v>
      </c>
      <c r="H4">
        <f t="shared" si="0"/>
        <v>8</v>
      </c>
      <c r="I4">
        <f t="shared" si="0"/>
        <v>9</v>
      </c>
      <c r="J4">
        <f t="shared" si="0"/>
        <v>10</v>
      </c>
      <c r="K4">
        <f t="shared" si="0"/>
        <v>11</v>
      </c>
      <c r="L4">
        <f t="shared" si="0"/>
        <v>12</v>
      </c>
      <c r="M4">
        <f t="shared" si="0"/>
        <v>13</v>
      </c>
      <c r="N4">
        <f t="shared" si="0"/>
        <v>14</v>
      </c>
      <c r="O4">
        <f t="shared" si="0"/>
        <v>15</v>
      </c>
      <c r="P4">
        <f t="shared" si="0"/>
        <v>16</v>
      </c>
      <c r="Q4">
        <f t="shared" si="0"/>
        <v>17</v>
      </c>
      <c r="R4">
        <f t="shared" si="0"/>
        <v>18</v>
      </c>
      <c r="S4">
        <f t="shared" si="0"/>
        <v>19</v>
      </c>
      <c r="T4">
        <f t="shared" si="0"/>
        <v>20</v>
      </c>
      <c r="U4">
        <f t="shared" si="0"/>
        <v>21</v>
      </c>
      <c r="V4">
        <f t="shared" si="0"/>
        <v>22</v>
      </c>
      <c r="W4">
        <f t="shared" si="0"/>
        <v>23</v>
      </c>
      <c r="X4">
        <f t="shared" si="0"/>
        <v>24</v>
      </c>
      <c r="Y4">
        <f t="shared" si="0"/>
        <v>25</v>
      </c>
      <c r="Z4">
        <f t="shared" si="0"/>
        <v>26</v>
      </c>
      <c r="AA4">
        <f t="shared" si="0"/>
        <v>27</v>
      </c>
      <c r="AB4">
        <f t="shared" si="0"/>
        <v>28</v>
      </c>
      <c r="AC4">
        <f t="shared" si="0"/>
        <v>29</v>
      </c>
      <c r="AD4">
        <f t="shared" si="0"/>
        <v>30</v>
      </c>
      <c r="AE4">
        <f t="shared" si="0"/>
        <v>31</v>
      </c>
      <c r="AF4">
        <f t="shared" si="0"/>
        <v>32</v>
      </c>
      <c r="AG4">
        <f t="shared" si="0"/>
        <v>33</v>
      </c>
      <c r="AH4">
        <v>34</v>
      </c>
      <c r="AI4">
        <v>35</v>
      </c>
    </row>
    <row r="5" spans="1:62" ht="13">
      <c r="A5" s="22" t="s">
        <v>53</v>
      </c>
      <c r="B5" s="23" t="s">
        <v>70</v>
      </c>
      <c r="C5" s="23" t="s">
        <v>71</v>
      </c>
      <c r="D5" s="23" t="s">
        <v>72</v>
      </c>
      <c r="E5" s="23" t="s">
        <v>73</v>
      </c>
      <c r="F5" s="23" t="s">
        <v>74</v>
      </c>
      <c r="G5" s="23" t="s">
        <v>75</v>
      </c>
      <c r="H5" s="23" t="s">
        <v>76</v>
      </c>
      <c r="I5" s="23" t="s">
        <v>77</v>
      </c>
      <c r="J5" s="23" t="s">
        <v>78</v>
      </c>
      <c r="K5" s="23" t="s">
        <v>79</v>
      </c>
      <c r="L5" s="23" t="s">
        <v>80</v>
      </c>
      <c r="M5" s="23" t="s">
        <v>81</v>
      </c>
      <c r="N5" s="23" t="s">
        <v>82</v>
      </c>
      <c r="O5" s="23" t="s">
        <v>83</v>
      </c>
      <c r="P5" s="23" t="s">
        <v>84</v>
      </c>
      <c r="Q5" s="23" t="s">
        <v>85</v>
      </c>
      <c r="R5" s="23" t="s">
        <v>86</v>
      </c>
      <c r="S5" s="23" t="s">
        <v>87</v>
      </c>
      <c r="T5" s="23" t="s">
        <v>88</v>
      </c>
      <c r="U5" s="23" t="s">
        <v>89</v>
      </c>
      <c r="V5" s="23" t="s">
        <v>90</v>
      </c>
      <c r="W5" s="23" t="s">
        <v>91</v>
      </c>
      <c r="X5" s="23" t="s">
        <v>92</v>
      </c>
      <c r="Y5" s="23" t="s">
        <v>93</v>
      </c>
      <c r="Z5" s="23" t="s">
        <v>94</v>
      </c>
      <c r="AA5" s="23" t="s">
        <v>95</v>
      </c>
      <c r="AB5" s="23" t="s">
        <v>96</v>
      </c>
      <c r="AC5" s="23" t="s">
        <v>97</v>
      </c>
      <c r="AD5" s="23" t="s">
        <v>98</v>
      </c>
      <c r="AE5" s="23" t="s">
        <v>99</v>
      </c>
      <c r="AF5" s="23" t="s">
        <v>100</v>
      </c>
      <c r="AG5" s="23" t="s">
        <v>101</v>
      </c>
      <c r="AH5" s="20">
        <v>7</v>
      </c>
      <c r="AI5" s="20">
        <v>9</v>
      </c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</row>
    <row r="6" spans="1:62">
      <c r="A6">
        <v>5</v>
      </c>
      <c r="B6" s="21">
        <v>341.1</v>
      </c>
      <c r="C6" s="21">
        <v>433.96</v>
      </c>
      <c r="D6" s="21">
        <v>674.23</v>
      </c>
      <c r="E6" s="21">
        <v>727.24</v>
      </c>
      <c r="F6" s="21">
        <v>916.33</v>
      </c>
      <c r="G6" s="21">
        <v>1118.5999999999999</v>
      </c>
      <c r="H6" s="21">
        <v>1159.98</v>
      </c>
      <c r="I6" s="21">
        <v>1408.21</v>
      </c>
      <c r="J6" s="21">
        <v>1517.01</v>
      </c>
      <c r="K6" s="21">
        <v>1910.82</v>
      </c>
      <c r="L6" s="21">
        <v>1923.08</v>
      </c>
      <c r="M6" s="21">
        <v>2421.08</v>
      </c>
      <c r="N6">
        <v>1186</v>
      </c>
      <c r="O6">
        <v>1440</v>
      </c>
      <c r="P6">
        <v>1549</v>
      </c>
      <c r="Q6">
        <v>1949</v>
      </c>
      <c r="R6">
        <v>1961</v>
      </c>
      <c r="S6">
        <v>2469</v>
      </c>
      <c r="T6">
        <v>2990</v>
      </c>
      <c r="U6">
        <v>3793</v>
      </c>
      <c r="V6">
        <v>4100</v>
      </c>
      <c r="W6">
        <v>5247</v>
      </c>
      <c r="X6">
        <v>5579</v>
      </c>
      <c r="Y6">
        <v>6771</v>
      </c>
      <c r="Z6">
        <v>8296</v>
      </c>
      <c r="AA6">
        <v>12067</v>
      </c>
      <c r="AB6">
        <v>14619</v>
      </c>
      <c r="AC6">
        <v>25890</v>
      </c>
      <c r="AD6">
        <v>34391</v>
      </c>
      <c r="AE6">
        <v>58445</v>
      </c>
      <c r="AF6">
        <v>64160</v>
      </c>
      <c r="AG6">
        <v>85010</v>
      </c>
      <c r="AH6" s="21">
        <f t="shared" ref="AH6:AH37" si="1">P6*(1-$AH$3)+Q6*$AH$3</f>
        <v>1693.2455242966753</v>
      </c>
      <c r="AI6" s="21">
        <f>R6*(1-$AI$3)+S6*$AI$3</f>
        <v>2209.1534526854221</v>
      </c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62">
      <c r="A7">
        <v>6</v>
      </c>
      <c r="B7" s="21">
        <v>322.66000000000003</v>
      </c>
      <c r="C7" s="21">
        <v>410.49</v>
      </c>
      <c r="D7" s="21">
        <v>637.77</v>
      </c>
      <c r="E7" s="21">
        <v>687.93</v>
      </c>
      <c r="F7" s="21">
        <v>866.79</v>
      </c>
      <c r="G7" s="21">
        <v>1058.1199999999999</v>
      </c>
      <c r="H7" s="21">
        <v>1097.26</v>
      </c>
      <c r="I7" s="21">
        <v>1332.08</v>
      </c>
      <c r="J7" s="21">
        <v>1434.99</v>
      </c>
      <c r="K7" s="21">
        <v>1807.51</v>
      </c>
      <c r="L7" s="21">
        <v>1819.1</v>
      </c>
      <c r="M7" s="21">
        <v>2290.19</v>
      </c>
      <c r="N7">
        <v>1122</v>
      </c>
      <c r="O7">
        <v>1363</v>
      </c>
      <c r="P7">
        <v>1465</v>
      </c>
      <c r="Q7">
        <v>1844</v>
      </c>
      <c r="R7">
        <v>1855</v>
      </c>
      <c r="S7">
        <v>2335</v>
      </c>
      <c r="T7">
        <v>2828</v>
      </c>
      <c r="U7">
        <v>3587</v>
      </c>
      <c r="V7">
        <v>3876</v>
      </c>
      <c r="W7">
        <v>4952</v>
      </c>
      <c r="X7">
        <v>5262</v>
      </c>
      <c r="Y7">
        <v>6378</v>
      </c>
      <c r="Z7">
        <v>7807</v>
      </c>
      <c r="AA7">
        <v>11349</v>
      </c>
      <c r="AB7">
        <v>13749</v>
      </c>
      <c r="AC7">
        <v>24349</v>
      </c>
      <c r="AD7">
        <v>32344</v>
      </c>
      <c r="AE7">
        <v>54967</v>
      </c>
      <c r="AF7">
        <v>60342</v>
      </c>
      <c r="AG7">
        <v>79952</v>
      </c>
      <c r="AH7" s="21">
        <f t="shared" si="1"/>
        <v>1601.6726342710997</v>
      </c>
      <c r="AI7" s="21">
        <f t="shared" ref="AI7:AI70" si="2">R7*(1-$AI$3)+S7*$AI$3</f>
        <v>2089.4757033248084</v>
      </c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62">
      <c r="A8">
        <v>7</v>
      </c>
      <c r="B8" s="21">
        <v>307.02999999999997</v>
      </c>
      <c r="C8" s="21">
        <v>390.62</v>
      </c>
      <c r="D8" s="21">
        <v>606.9</v>
      </c>
      <c r="E8" s="21">
        <v>654.62</v>
      </c>
      <c r="F8" s="21">
        <v>824.83</v>
      </c>
      <c r="G8" s="21">
        <v>1006.9</v>
      </c>
      <c r="H8" s="21">
        <v>1044.1400000000001</v>
      </c>
      <c r="I8" s="21">
        <v>1267.5899999999999</v>
      </c>
      <c r="J8" s="21">
        <v>1365.52</v>
      </c>
      <c r="K8" s="21">
        <v>1720</v>
      </c>
      <c r="L8" s="21">
        <v>1731.03</v>
      </c>
      <c r="M8" s="21">
        <v>2179.31</v>
      </c>
      <c r="N8">
        <v>1068</v>
      </c>
      <c r="O8">
        <v>1297</v>
      </c>
      <c r="P8">
        <v>1394</v>
      </c>
      <c r="Q8">
        <v>1754</v>
      </c>
      <c r="R8">
        <v>1766</v>
      </c>
      <c r="S8">
        <v>2222</v>
      </c>
      <c r="T8">
        <v>2691</v>
      </c>
      <c r="U8">
        <v>3412</v>
      </c>
      <c r="V8">
        <v>3687</v>
      </c>
      <c r="W8">
        <v>4703</v>
      </c>
      <c r="X8">
        <v>4995</v>
      </c>
      <c r="Y8">
        <v>6046</v>
      </c>
      <c r="Z8">
        <v>7395</v>
      </c>
      <c r="AA8">
        <v>10746</v>
      </c>
      <c r="AB8">
        <v>13018</v>
      </c>
      <c r="AC8">
        <v>23054</v>
      </c>
      <c r="AD8">
        <v>30624</v>
      </c>
      <c r="AE8">
        <v>52043</v>
      </c>
      <c r="AF8">
        <v>57133</v>
      </c>
      <c r="AG8">
        <v>75699</v>
      </c>
      <c r="AH8" s="21">
        <f t="shared" si="1"/>
        <v>1523.8209718670075</v>
      </c>
      <c r="AI8" s="21">
        <f t="shared" si="2"/>
        <v>1988.7519181585676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62">
      <c r="A9">
        <v>8</v>
      </c>
      <c r="B9" s="21">
        <v>293.70999999999998</v>
      </c>
      <c r="C9" s="21">
        <v>373.66</v>
      </c>
      <c r="D9" s="21">
        <v>580.54999999999995</v>
      </c>
      <c r="E9" s="21">
        <v>626.20000000000005</v>
      </c>
      <c r="F9" s="21">
        <v>789.02</v>
      </c>
      <c r="G9" s="21">
        <v>963.19</v>
      </c>
      <c r="H9" s="21">
        <v>998.81</v>
      </c>
      <c r="I9" s="21">
        <v>1212.56</v>
      </c>
      <c r="J9" s="21">
        <v>1306.24</v>
      </c>
      <c r="K9" s="21">
        <v>1645.34</v>
      </c>
      <c r="L9" s="21">
        <v>1655.89</v>
      </c>
      <c r="M9" s="21">
        <v>2084.71</v>
      </c>
      <c r="N9">
        <v>1021</v>
      </c>
      <c r="O9">
        <v>1240</v>
      </c>
      <c r="P9">
        <v>1334</v>
      </c>
      <c r="Q9">
        <v>1678</v>
      </c>
      <c r="R9">
        <v>1689</v>
      </c>
      <c r="S9">
        <v>2126</v>
      </c>
      <c r="T9">
        <v>2574</v>
      </c>
      <c r="U9">
        <v>3263</v>
      </c>
      <c r="V9">
        <v>3525</v>
      </c>
      <c r="W9">
        <v>4491</v>
      </c>
      <c r="X9">
        <v>4768</v>
      </c>
      <c r="Y9">
        <v>5765</v>
      </c>
      <c r="Z9">
        <v>7046</v>
      </c>
      <c r="AA9">
        <v>10233</v>
      </c>
      <c r="AB9">
        <v>12398</v>
      </c>
      <c r="AC9">
        <v>21955</v>
      </c>
      <c r="AD9">
        <v>29164</v>
      </c>
      <c r="AE9">
        <v>49563</v>
      </c>
      <c r="AF9">
        <v>54410</v>
      </c>
      <c r="AG9">
        <v>72092</v>
      </c>
      <c r="AH9" s="21">
        <f t="shared" si="1"/>
        <v>1458.0511508951406</v>
      </c>
      <c r="AI9" s="21">
        <f t="shared" si="2"/>
        <v>1902.4705882352941</v>
      </c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62">
      <c r="A10">
        <v>9</v>
      </c>
      <c r="B10" s="21">
        <v>282.27</v>
      </c>
      <c r="C10" s="21">
        <v>359.12</v>
      </c>
      <c r="D10" s="21">
        <v>557.95000000000005</v>
      </c>
      <c r="E10" s="21">
        <v>601.83000000000004</v>
      </c>
      <c r="F10" s="21">
        <v>758.31</v>
      </c>
      <c r="G10" s="21">
        <v>925.69</v>
      </c>
      <c r="H10" s="21">
        <v>959.93</v>
      </c>
      <c r="I10" s="21">
        <v>1165.3599999999999</v>
      </c>
      <c r="J10" s="21">
        <v>1255.3900000000001</v>
      </c>
      <c r="K10" s="21">
        <v>1581.28</v>
      </c>
      <c r="L10" s="21">
        <v>1591.43</v>
      </c>
      <c r="M10" s="21">
        <v>2003.55</v>
      </c>
      <c r="N10">
        <v>981</v>
      </c>
      <c r="O10">
        <v>1192</v>
      </c>
      <c r="P10">
        <v>1282</v>
      </c>
      <c r="Q10">
        <v>1613</v>
      </c>
      <c r="R10">
        <v>1623</v>
      </c>
      <c r="S10">
        <v>2043</v>
      </c>
      <c r="T10">
        <v>2474</v>
      </c>
      <c r="U10">
        <v>3136</v>
      </c>
      <c r="V10">
        <v>3387</v>
      </c>
      <c r="W10">
        <v>4310</v>
      </c>
      <c r="X10">
        <v>4573</v>
      </c>
      <c r="Y10">
        <v>5524</v>
      </c>
      <c r="Z10">
        <v>6748</v>
      </c>
      <c r="AA10">
        <v>9796</v>
      </c>
      <c r="AB10">
        <v>11868</v>
      </c>
      <c r="AC10">
        <v>21017</v>
      </c>
      <c r="AD10">
        <v>27918</v>
      </c>
      <c r="AE10">
        <v>47445</v>
      </c>
      <c r="AF10">
        <v>52085</v>
      </c>
      <c r="AG10">
        <v>69011</v>
      </c>
      <c r="AH10" s="21">
        <f t="shared" si="1"/>
        <v>1401.3631713554987</v>
      </c>
      <c r="AI10" s="21">
        <f t="shared" si="2"/>
        <v>1828.1662404092071</v>
      </c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62">
      <c r="A11">
        <v>10</v>
      </c>
      <c r="B11" s="21">
        <v>272.43</v>
      </c>
      <c r="C11" s="21">
        <v>346.59</v>
      </c>
      <c r="D11" s="21">
        <v>538.49</v>
      </c>
      <c r="E11" s="21">
        <v>580.83000000000004</v>
      </c>
      <c r="F11" s="21">
        <v>731.86</v>
      </c>
      <c r="G11" s="21">
        <v>893.4</v>
      </c>
      <c r="H11" s="21">
        <v>926.45</v>
      </c>
      <c r="I11" s="21">
        <v>1124.71</v>
      </c>
      <c r="J11" s="21">
        <v>1211.5999999999999</v>
      </c>
      <c r="K11" s="21">
        <v>1526.13</v>
      </c>
      <c r="L11" s="21">
        <v>1535.92</v>
      </c>
      <c r="M11" s="21">
        <v>1933.67</v>
      </c>
      <c r="N11">
        <v>947</v>
      </c>
      <c r="O11">
        <v>1150</v>
      </c>
      <c r="P11">
        <v>1237</v>
      </c>
      <c r="Q11">
        <v>1557</v>
      </c>
      <c r="R11">
        <v>1567</v>
      </c>
      <c r="S11">
        <v>1972</v>
      </c>
      <c r="T11">
        <v>2388</v>
      </c>
      <c r="U11">
        <v>3026</v>
      </c>
      <c r="V11">
        <v>3267</v>
      </c>
      <c r="W11">
        <v>4153</v>
      </c>
      <c r="X11">
        <v>4406</v>
      </c>
      <c r="Y11">
        <v>5317</v>
      </c>
      <c r="Z11">
        <v>6492</v>
      </c>
      <c r="AA11">
        <v>9421</v>
      </c>
      <c r="AB11">
        <v>11413</v>
      </c>
      <c r="AC11">
        <v>20211</v>
      </c>
      <c r="AD11">
        <v>26848</v>
      </c>
      <c r="AE11">
        <v>45626</v>
      </c>
      <c r="AF11">
        <v>50088</v>
      </c>
      <c r="AG11">
        <v>66365</v>
      </c>
      <c r="AH11" s="21">
        <f t="shared" si="1"/>
        <v>1352.3964194373402</v>
      </c>
      <c r="AI11" s="21">
        <f t="shared" si="2"/>
        <v>1764.8388746803068</v>
      </c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62">
      <c r="A12">
        <v>11</v>
      </c>
      <c r="B12" s="21">
        <v>263.93</v>
      </c>
      <c r="C12" s="21">
        <v>335.78</v>
      </c>
      <c r="D12" s="21">
        <v>521.70000000000005</v>
      </c>
      <c r="E12" s="21">
        <v>562.72</v>
      </c>
      <c r="F12" s="21">
        <v>709.03</v>
      </c>
      <c r="G12" s="21">
        <v>865.54</v>
      </c>
      <c r="H12" s="21">
        <v>897.56</v>
      </c>
      <c r="I12" s="21">
        <v>1089.6400000000001</v>
      </c>
      <c r="J12" s="21">
        <v>1173.82</v>
      </c>
      <c r="K12" s="21">
        <v>1478.54</v>
      </c>
      <c r="L12" s="21">
        <v>1488.02</v>
      </c>
      <c r="M12" s="21">
        <v>1873.37</v>
      </c>
      <c r="N12">
        <v>918</v>
      </c>
      <c r="O12">
        <v>1115</v>
      </c>
      <c r="P12">
        <v>1199</v>
      </c>
      <c r="Q12">
        <v>1508</v>
      </c>
      <c r="R12">
        <v>1518</v>
      </c>
      <c r="S12">
        <v>1910</v>
      </c>
      <c r="T12">
        <v>2313</v>
      </c>
      <c r="U12">
        <v>2931</v>
      </c>
      <c r="V12">
        <v>3165</v>
      </c>
      <c r="W12">
        <v>4019</v>
      </c>
      <c r="X12">
        <v>4262</v>
      </c>
      <c r="Y12">
        <v>5139</v>
      </c>
      <c r="Z12">
        <v>6271</v>
      </c>
      <c r="AA12">
        <v>9097</v>
      </c>
      <c r="AB12">
        <v>11021</v>
      </c>
      <c r="AC12">
        <v>19517</v>
      </c>
      <c r="AD12">
        <v>25925</v>
      </c>
      <c r="AE12">
        <v>44059</v>
      </c>
      <c r="AF12">
        <v>48368</v>
      </c>
      <c r="AG12">
        <v>64085</v>
      </c>
      <c r="AH12" s="21">
        <f t="shared" si="1"/>
        <v>1310.4296675191815</v>
      </c>
      <c r="AI12" s="21">
        <f t="shared" si="2"/>
        <v>1709.4884910485935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62">
      <c r="A13">
        <v>12</v>
      </c>
      <c r="B13" s="21">
        <v>256.60000000000002</v>
      </c>
      <c r="C13" s="21">
        <v>326.45999999999998</v>
      </c>
      <c r="D13" s="21">
        <v>507.2</v>
      </c>
      <c r="E13" s="21">
        <v>547.09</v>
      </c>
      <c r="F13" s="21">
        <v>689.34</v>
      </c>
      <c r="G13" s="21">
        <v>841.5</v>
      </c>
      <c r="H13" s="21">
        <v>872.62</v>
      </c>
      <c r="I13" s="21">
        <v>1059.3699999999999</v>
      </c>
      <c r="J13" s="21">
        <v>1141.21</v>
      </c>
      <c r="K13" s="21">
        <v>1437.46</v>
      </c>
      <c r="L13" s="21">
        <v>1446.69</v>
      </c>
      <c r="M13" s="21">
        <v>1821.33</v>
      </c>
      <c r="N13">
        <v>892</v>
      </c>
      <c r="O13">
        <v>1084</v>
      </c>
      <c r="P13">
        <v>1165</v>
      </c>
      <c r="Q13">
        <v>1466</v>
      </c>
      <c r="R13">
        <v>1476</v>
      </c>
      <c r="S13">
        <v>1857</v>
      </c>
      <c r="T13">
        <v>2249</v>
      </c>
      <c r="U13">
        <v>2849</v>
      </c>
      <c r="V13">
        <v>3076</v>
      </c>
      <c r="W13">
        <v>3902</v>
      </c>
      <c r="X13">
        <v>4137</v>
      </c>
      <c r="Y13">
        <v>4985</v>
      </c>
      <c r="Z13">
        <v>6080</v>
      </c>
      <c r="AA13">
        <v>8818</v>
      </c>
      <c r="AB13">
        <v>10682</v>
      </c>
      <c r="AC13">
        <v>18918</v>
      </c>
      <c r="AD13">
        <v>25129</v>
      </c>
      <c r="AE13">
        <v>42706</v>
      </c>
      <c r="AF13">
        <v>46882</v>
      </c>
      <c r="AG13">
        <v>62118</v>
      </c>
      <c r="AH13" s="21">
        <f t="shared" si="1"/>
        <v>1273.5447570332481</v>
      </c>
      <c r="AI13" s="21">
        <f t="shared" si="2"/>
        <v>1662.1150895140663</v>
      </c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62">
      <c r="A14">
        <v>13</v>
      </c>
      <c r="B14" s="21">
        <v>250.28</v>
      </c>
      <c r="C14" s="21">
        <v>318.42</v>
      </c>
      <c r="D14" s="21">
        <v>494.72</v>
      </c>
      <c r="E14" s="21">
        <v>533.62</v>
      </c>
      <c r="F14" s="21">
        <v>672.36</v>
      </c>
      <c r="G14" s="21">
        <v>820.78</v>
      </c>
      <c r="H14" s="21">
        <v>851.14</v>
      </c>
      <c r="I14" s="21">
        <v>1033.28</v>
      </c>
      <c r="J14" s="21">
        <v>1113.1099999999999</v>
      </c>
      <c r="K14" s="21">
        <v>1402.07</v>
      </c>
      <c r="L14" s="21">
        <v>1411.06</v>
      </c>
      <c r="M14" s="21">
        <v>1776.48</v>
      </c>
      <c r="N14">
        <v>870</v>
      </c>
      <c r="O14">
        <v>1057</v>
      </c>
      <c r="P14">
        <v>1137</v>
      </c>
      <c r="Q14">
        <v>1430</v>
      </c>
      <c r="R14">
        <v>1439</v>
      </c>
      <c r="S14">
        <v>1811</v>
      </c>
      <c r="T14">
        <v>2194</v>
      </c>
      <c r="U14">
        <v>2779</v>
      </c>
      <c r="V14">
        <v>2999</v>
      </c>
      <c r="W14">
        <v>3802</v>
      </c>
      <c r="X14">
        <v>4030</v>
      </c>
      <c r="Y14">
        <v>4852</v>
      </c>
      <c r="Z14">
        <v>5915</v>
      </c>
      <c r="AA14">
        <v>8576</v>
      </c>
      <c r="AB14">
        <v>10390</v>
      </c>
      <c r="AC14">
        <v>18400</v>
      </c>
      <c r="AD14">
        <v>24442</v>
      </c>
      <c r="AE14">
        <v>41538</v>
      </c>
      <c r="AF14">
        <v>45600</v>
      </c>
      <c r="AG14">
        <v>60419</v>
      </c>
      <c r="AH14" s="21">
        <f t="shared" si="1"/>
        <v>1242.6598465473146</v>
      </c>
      <c r="AI14" s="21">
        <f t="shared" si="2"/>
        <v>1620.7186700767263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62">
      <c r="A15">
        <v>14</v>
      </c>
      <c r="B15" s="21">
        <v>244.86</v>
      </c>
      <c r="C15" s="21">
        <v>311.52</v>
      </c>
      <c r="D15" s="21">
        <v>484</v>
      </c>
      <c r="E15" s="21">
        <v>522.04999999999995</v>
      </c>
      <c r="F15" s="21">
        <v>657.79</v>
      </c>
      <c r="G15" s="21">
        <v>802.99</v>
      </c>
      <c r="H15" s="21">
        <v>832.69</v>
      </c>
      <c r="I15" s="21">
        <v>1010.89</v>
      </c>
      <c r="J15" s="21">
        <v>1088.99</v>
      </c>
      <c r="K15" s="21">
        <v>1371.69</v>
      </c>
      <c r="L15" s="21">
        <v>1380.49</v>
      </c>
      <c r="M15" s="21">
        <v>1737.98</v>
      </c>
      <c r="N15">
        <v>851</v>
      </c>
      <c r="O15">
        <v>1034</v>
      </c>
      <c r="P15">
        <v>1112</v>
      </c>
      <c r="Q15">
        <v>1399</v>
      </c>
      <c r="R15">
        <v>1408</v>
      </c>
      <c r="S15">
        <v>1772</v>
      </c>
      <c r="T15">
        <v>2146</v>
      </c>
      <c r="U15">
        <v>2718</v>
      </c>
      <c r="V15">
        <v>2933</v>
      </c>
      <c r="W15">
        <v>3716</v>
      </c>
      <c r="X15">
        <v>3937</v>
      </c>
      <c r="Y15">
        <v>4737</v>
      </c>
      <c r="Z15">
        <v>5774</v>
      </c>
      <c r="AA15">
        <v>8369</v>
      </c>
      <c r="AB15">
        <v>10138</v>
      </c>
      <c r="AC15">
        <v>17954</v>
      </c>
      <c r="AD15">
        <v>23850</v>
      </c>
      <c r="AE15">
        <v>40531</v>
      </c>
      <c r="AF15">
        <v>44495</v>
      </c>
      <c r="AG15">
        <v>58955</v>
      </c>
      <c r="AH15" s="21">
        <f t="shared" si="1"/>
        <v>1215.4961636828643</v>
      </c>
      <c r="AI15" s="21">
        <f t="shared" si="2"/>
        <v>1585.8107416879793</v>
      </c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62">
      <c r="A16">
        <v>15</v>
      </c>
      <c r="B16" s="21">
        <v>240.23</v>
      </c>
      <c r="C16" s="21">
        <v>305.63</v>
      </c>
      <c r="D16" s="21">
        <v>474.85</v>
      </c>
      <c r="E16" s="21">
        <v>512.20000000000005</v>
      </c>
      <c r="F16" s="21">
        <v>645.37</v>
      </c>
      <c r="G16" s="21">
        <v>787.83</v>
      </c>
      <c r="H16" s="21">
        <v>816.97</v>
      </c>
      <c r="I16" s="21">
        <v>991.8</v>
      </c>
      <c r="J16" s="21">
        <v>1068.42</v>
      </c>
      <c r="K16" s="21">
        <v>1345.78</v>
      </c>
      <c r="L16" s="21">
        <v>1354.41</v>
      </c>
      <c r="M16" s="21">
        <v>1705.16</v>
      </c>
      <c r="N16">
        <v>835</v>
      </c>
      <c r="O16">
        <v>1014</v>
      </c>
      <c r="P16">
        <v>1091</v>
      </c>
      <c r="Q16">
        <v>1373</v>
      </c>
      <c r="R16">
        <v>1381</v>
      </c>
      <c r="S16">
        <v>1739</v>
      </c>
      <c r="T16">
        <v>2106</v>
      </c>
      <c r="U16">
        <v>2666</v>
      </c>
      <c r="V16">
        <v>2877</v>
      </c>
      <c r="W16">
        <v>3642</v>
      </c>
      <c r="X16">
        <v>3858</v>
      </c>
      <c r="Y16">
        <v>4639</v>
      </c>
      <c r="Z16">
        <v>5652</v>
      </c>
      <c r="AA16">
        <v>8190</v>
      </c>
      <c r="AB16">
        <v>9922</v>
      </c>
      <c r="AC16">
        <v>17572</v>
      </c>
      <c r="AD16">
        <v>23342</v>
      </c>
      <c r="AE16">
        <v>39668</v>
      </c>
      <c r="AF16">
        <v>43547</v>
      </c>
      <c r="AG16">
        <v>57699</v>
      </c>
      <c r="AH16" s="21">
        <f t="shared" si="1"/>
        <v>1192.6930946291559</v>
      </c>
      <c r="AI16" s="21">
        <f t="shared" si="2"/>
        <v>1555.8797953964195</v>
      </c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>
      <c r="A17">
        <v>16</v>
      </c>
      <c r="B17" s="21">
        <v>236.33</v>
      </c>
      <c r="C17" s="21">
        <v>300.67</v>
      </c>
      <c r="D17" s="21">
        <v>467.14</v>
      </c>
      <c r="E17" s="21">
        <v>503.88</v>
      </c>
      <c r="F17" s="21">
        <v>634.89</v>
      </c>
      <c r="G17" s="21">
        <v>775.03</v>
      </c>
      <c r="H17" s="21">
        <v>803.69</v>
      </c>
      <c r="I17" s="21">
        <v>975.69</v>
      </c>
      <c r="J17" s="21">
        <v>1051.07</v>
      </c>
      <c r="K17" s="21">
        <v>1323.92</v>
      </c>
      <c r="L17" s="21">
        <v>1332.41</v>
      </c>
      <c r="M17" s="21">
        <v>1677.46</v>
      </c>
      <c r="N17">
        <v>822</v>
      </c>
      <c r="O17">
        <v>998</v>
      </c>
      <c r="P17">
        <v>1073</v>
      </c>
      <c r="Q17">
        <v>1350</v>
      </c>
      <c r="R17">
        <v>1359</v>
      </c>
      <c r="S17">
        <v>1710</v>
      </c>
      <c r="T17">
        <v>2071</v>
      </c>
      <c r="U17">
        <v>2623</v>
      </c>
      <c r="V17">
        <v>2830</v>
      </c>
      <c r="W17">
        <v>3580</v>
      </c>
      <c r="X17">
        <v>3791</v>
      </c>
      <c r="Y17">
        <v>4556</v>
      </c>
      <c r="Z17">
        <v>5549</v>
      </c>
      <c r="AA17">
        <v>8038</v>
      </c>
      <c r="AB17">
        <v>9738</v>
      </c>
      <c r="AC17">
        <v>17246</v>
      </c>
      <c r="AD17">
        <v>22909</v>
      </c>
      <c r="AE17">
        <v>38932</v>
      </c>
      <c r="AF17">
        <v>42739</v>
      </c>
      <c r="AG17">
        <v>56628</v>
      </c>
      <c r="AH17" s="21">
        <f t="shared" si="1"/>
        <v>1172.8900255754475</v>
      </c>
      <c r="AI17" s="21">
        <f t="shared" si="2"/>
        <v>1530.4603580562659</v>
      </c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>
      <c r="A18">
        <v>17</v>
      </c>
      <c r="B18" s="21">
        <v>233.09</v>
      </c>
      <c r="C18" s="21">
        <v>296.54000000000002</v>
      </c>
      <c r="D18" s="21">
        <v>460.73</v>
      </c>
      <c r="E18" s="21">
        <v>496.96</v>
      </c>
      <c r="F18" s="21">
        <v>626.17999999999995</v>
      </c>
      <c r="G18" s="21">
        <v>764.4</v>
      </c>
      <c r="H18" s="21">
        <v>792.67</v>
      </c>
      <c r="I18" s="21">
        <v>962.3</v>
      </c>
      <c r="J18" s="21">
        <v>1036.6500000000001</v>
      </c>
      <c r="K18" s="21">
        <v>1305.76</v>
      </c>
      <c r="L18" s="21">
        <v>1314.14</v>
      </c>
      <c r="M18" s="21">
        <v>1654.45</v>
      </c>
      <c r="N18">
        <v>810</v>
      </c>
      <c r="O18">
        <v>984</v>
      </c>
      <c r="P18">
        <v>1059</v>
      </c>
      <c r="Q18">
        <v>1332</v>
      </c>
      <c r="R18">
        <v>1340</v>
      </c>
      <c r="S18">
        <v>1687</v>
      </c>
      <c r="T18">
        <v>2043</v>
      </c>
      <c r="U18">
        <v>2586</v>
      </c>
      <c r="V18">
        <v>2791</v>
      </c>
      <c r="W18">
        <v>3527</v>
      </c>
      <c r="X18">
        <v>3735</v>
      </c>
      <c r="Y18">
        <v>4486</v>
      </c>
      <c r="Z18">
        <v>5461</v>
      </c>
      <c r="AA18">
        <v>7910</v>
      </c>
      <c r="AB18">
        <v>9583</v>
      </c>
      <c r="AC18">
        <v>16971</v>
      </c>
      <c r="AD18">
        <v>22544</v>
      </c>
      <c r="AE18">
        <v>38311</v>
      </c>
      <c r="AF18">
        <v>42058</v>
      </c>
      <c r="AG18">
        <v>55726</v>
      </c>
      <c r="AH18" s="21">
        <f t="shared" si="1"/>
        <v>1157.4475703324808</v>
      </c>
      <c r="AI18" s="21">
        <f t="shared" si="2"/>
        <v>1509.5063938618925</v>
      </c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>
      <c r="A19">
        <v>18</v>
      </c>
      <c r="B19" s="21">
        <v>230.2</v>
      </c>
      <c r="C19" s="21">
        <v>292.86</v>
      </c>
      <c r="D19" s="21">
        <v>455.02</v>
      </c>
      <c r="E19" s="21">
        <v>490.8</v>
      </c>
      <c r="F19" s="21">
        <v>618.41</v>
      </c>
      <c r="G19" s="21">
        <v>754.91</v>
      </c>
      <c r="H19" s="21">
        <v>782.83</v>
      </c>
      <c r="I19" s="21">
        <v>950.36</v>
      </c>
      <c r="J19" s="21">
        <v>1023.78</v>
      </c>
      <c r="K19" s="21">
        <v>1289.56</v>
      </c>
      <c r="L19" s="21">
        <v>1297.83</v>
      </c>
      <c r="M19" s="21">
        <v>1633.92</v>
      </c>
      <c r="N19">
        <v>800</v>
      </c>
      <c r="O19">
        <v>972</v>
      </c>
      <c r="P19">
        <v>1046</v>
      </c>
      <c r="Q19">
        <v>1315</v>
      </c>
      <c r="R19">
        <v>1324</v>
      </c>
      <c r="S19">
        <v>1666</v>
      </c>
      <c r="T19">
        <v>2018</v>
      </c>
      <c r="U19">
        <v>2554</v>
      </c>
      <c r="V19">
        <v>2755</v>
      </c>
      <c r="W19">
        <v>3481</v>
      </c>
      <c r="X19">
        <v>3685</v>
      </c>
      <c r="Y19">
        <v>4423</v>
      </c>
      <c r="Z19">
        <v>5383</v>
      </c>
      <c r="AA19">
        <v>7795</v>
      </c>
      <c r="AB19">
        <v>9444</v>
      </c>
      <c r="AC19">
        <v>16724</v>
      </c>
      <c r="AD19">
        <v>22215</v>
      </c>
      <c r="AE19">
        <v>37754</v>
      </c>
      <c r="AF19">
        <v>41446</v>
      </c>
      <c r="AG19">
        <v>54914</v>
      </c>
      <c r="AH19" s="21">
        <f t="shared" si="1"/>
        <v>1143.005115089514</v>
      </c>
      <c r="AI19" s="21">
        <f t="shared" si="2"/>
        <v>1491.0639386189257</v>
      </c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>
      <c r="A20">
        <v>19</v>
      </c>
      <c r="B20" s="21">
        <v>227.37</v>
      </c>
      <c r="C20" s="21">
        <v>289.27</v>
      </c>
      <c r="D20" s="21">
        <v>449.44</v>
      </c>
      <c r="E20" s="21">
        <v>484.78</v>
      </c>
      <c r="F20" s="21">
        <v>610.83000000000004</v>
      </c>
      <c r="G20" s="21">
        <v>745.66</v>
      </c>
      <c r="H20" s="21">
        <v>773.24</v>
      </c>
      <c r="I20" s="21">
        <v>938.71</v>
      </c>
      <c r="J20" s="21">
        <v>1011.24</v>
      </c>
      <c r="K20" s="21">
        <v>1273.75</v>
      </c>
      <c r="L20" s="21">
        <v>1281.92</v>
      </c>
      <c r="M20" s="21">
        <v>1613.89</v>
      </c>
      <c r="N20">
        <v>791</v>
      </c>
      <c r="O20">
        <v>960</v>
      </c>
      <c r="P20">
        <v>1033</v>
      </c>
      <c r="Q20">
        <v>1299</v>
      </c>
      <c r="R20">
        <v>1307</v>
      </c>
      <c r="S20">
        <v>1646</v>
      </c>
      <c r="T20">
        <v>1993</v>
      </c>
      <c r="U20">
        <v>2522</v>
      </c>
      <c r="V20">
        <v>2721</v>
      </c>
      <c r="W20">
        <v>3435</v>
      </c>
      <c r="X20">
        <v>3636</v>
      </c>
      <c r="Y20">
        <v>4362</v>
      </c>
      <c r="Z20">
        <v>5307</v>
      </c>
      <c r="AA20">
        <v>7683</v>
      </c>
      <c r="AB20">
        <v>9308</v>
      </c>
      <c r="AC20">
        <v>16484</v>
      </c>
      <c r="AD20">
        <v>21896</v>
      </c>
      <c r="AE20">
        <v>37212</v>
      </c>
      <c r="AF20">
        <v>40851</v>
      </c>
      <c r="AG20">
        <v>54126</v>
      </c>
      <c r="AH20" s="21">
        <f t="shared" si="1"/>
        <v>1128.923273657289</v>
      </c>
      <c r="AI20" s="21">
        <f t="shared" si="2"/>
        <v>1472.5984654731456</v>
      </c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s="110" customFormat="1">
      <c r="A21" s="110">
        <v>20</v>
      </c>
      <c r="B21" s="162">
        <v>225.01</v>
      </c>
      <c r="C21" s="162">
        <v>286.26</v>
      </c>
      <c r="D21" s="162">
        <v>444.76</v>
      </c>
      <c r="E21" s="162">
        <v>479.73</v>
      </c>
      <c r="F21" s="162">
        <v>604.47</v>
      </c>
      <c r="G21" s="162">
        <v>737.9</v>
      </c>
      <c r="H21" s="162">
        <v>765.19</v>
      </c>
      <c r="I21" s="162">
        <v>928.94</v>
      </c>
      <c r="J21" s="162">
        <v>1000.71</v>
      </c>
      <c r="K21" s="162">
        <v>1260.49</v>
      </c>
      <c r="L21" s="162">
        <v>1268.57</v>
      </c>
      <c r="M21" s="162">
        <v>1597.09</v>
      </c>
      <c r="N21" s="110">
        <v>782</v>
      </c>
      <c r="O21" s="110">
        <v>950</v>
      </c>
      <c r="P21" s="110">
        <v>1022</v>
      </c>
      <c r="Q21" s="110">
        <v>1286</v>
      </c>
      <c r="R21" s="110">
        <v>1294</v>
      </c>
      <c r="S21" s="110">
        <v>1628</v>
      </c>
      <c r="T21" s="110">
        <v>1972</v>
      </c>
      <c r="U21" s="110">
        <v>2496</v>
      </c>
      <c r="V21" s="110">
        <v>2692</v>
      </c>
      <c r="W21" s="110">
        <v>3397</v>
      </c>
      <c r="X21" s="110">
        <v>3595</v>
      </c>
      <c r="Y21" s="110">
        <v>4311</v>
      </c>
      <c r="Z21" s="110">
        <v>5243</v>
      </c>
      <c r="AA21" s="110">
        <v>7590</v>
      </c>
      <c r="AB21" s="110">
        <v>9195</v>
      </c>
      <c r="AC21" s="110">
        <v>16284</v>
      </c>
      <c r="AD21" s="110">
        <v>21630</v>
      </c>
      <c r="AE21" s="110">
        <v>36759</v>
      </c>
      <c r="AF21" s="110">
        <v>40354</v>
      </c>
      <c r="AG21" s="110">
        <v>53468</v>
      </c>
      <c r="AH21" s="162">
        <f t="shared" si="1"/>
        <v>1117.2020460358056</v>
      </c>
      <c r="AI21" s="21">
        <f t="shared" si="2"/>
        <v>1457.1560102301789</v>
      </c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</row>
    <row r="22" spans="1:57">
      <c r="A22">
        <v>21</v>
      </c>
      <c r="B22" s="21">
        <v>223.45</v>
      </c>
      <c r="C22" s="21">
        <v>284.31</v>
      </c>
      <c r="D22" s="21">
        <v>441.68</v>
      </c>
      <c r="E22" s="21">
        <v>476.46</v>
      </c>
      <c r="F22" s="21">
        <v>600.34</v>
      </c>
      <c r="G22" s="21">
        <v>732.86</v>
      </c>
      <c r="H22" s="21">
        <v>759.96</v>
      </c>
      <c r="I22" s="21">
        <v>922.6</v>
      </c>
      <c r="J22" s="21">
        <v>993.88</v>
      </c>
      <c r="K22" s="21">
        <v>1251.8800000000001</v>
      </c>
      <c r="L22" s="21">
        <v>1259.9100000000001</v>
      </c>
      <c r="M22" s="21">
        <v>1586.19</v>
      </c>
      <c r="N22">
        <v>777</v>
      </c>
      <c r="O22">
        <v>944</v>
      </c>
      <c r="P22">
        <v>1015</v>
      </c>
      <c r="Q22">
        <v>1277</v>
      </c>
      <c r="R22">
        <v>1285</v>
      </c>
      <c r="S22">
        <v>1617</v>
      </c>
      <c r="T22">
        <v>1959</v>
      </c>
      <c r="U22">
        <v>2479</v>
      </c>
      <c r="V22">
        <v>2673</v>
      </c>
      <c r="W22">
        <v>3372</v>
      </c>
      <c r="X22">
        <v>3568</v>
      </c>
      <c r="Y22">
        <v>4277</v>
      </c>
      <c r="Z22">
        <v>5202</v>
      </c>
      <c r="AA22">
        <v>7529</v>
      </c>
      <c r="AB22">
        <v>9121</v>
      </c>
      <c r="AC22">
        <v>16153</v>
      </c>
      <c r="AD22">
        <v>21457</v>
      </c>
      <c r="AE22">
        <v>36464</v>
      </c>
      <c r="AF22">
        <v>40030</v>
      </c>
      <c r="AG22">
        <v>53039</v>
      </c>
      <c r="AH22" s="21">
        <f t="shared" si="1"/>
        <v>1109.4808184143221</v>
      </c>
      <c r="AI22" s="21">
        <f t="shared" si="2"/>
        <v>1447.1790281329922</v>
      </c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>
      <c r="A23">
        <v>22</v>
      </c>
      <c r="B23" s="21">
        <v>222.69</v>
      </c>
      <c r="C23" s="21">
        <v>283.31</v>
      </c>
      <c r="D23" s="21">
        <v>440.18</v>
      </c>
      <c r="E23" s="21">
        <v>474.79</v>
      </c>
      <c r="F23" s="21">
        <v>598.24</v>
      </c>
      <c r="G23" s="21">
        <v>730.29</v>
      </c>
      <c r="H23" s="21">
        <v>757.3</v>
      </c>
      <c r="I23" s="21">
        <v>919.37</v>
      </c>
      <c r="J23" s="21">
        <v>990.4</v>
      </c>
      <c r="K23" s="21">
        <v>1247.5</v>
      </c>
      <c r="L23" s="21">
        <v>1255.5</v>
      </c>
      <c r="M23" s="21">
        <v>1580.63</v>
      </c>
      <c r="N23">
        <v>774</v>
      </c>
      <c r="O23">
        <v>940</v>
      </c>
      <c r="P23">
        <v>1011</v>
      </c>
      <c r="Q23">
        <v>1273</v>
      </c>
      <c r="R23">
        <v>1281</v>
      </c>
      <c r="S23">
        <v>1612</v>
      </c>
      <c r="T23">
        <v>1952</v>
      </c>
      <c r="U23">
        <v>2470</v>
      </c>
      <c r="V23">
        <v>2664</v>
      </c>
      <c r="W23">
        <v>3360</v>
      </c>
      <c r="X23">
        <v>3555</v>
      </c>
      <c r="Y23">
        <v>4261</v>
      </c>
      <c r="Z23">
        <v>5182</v>
      </c>
      <c r="AA23">
        <v>7499</v>
      </c>
      <c r="AB23">
        <v>9085</v>
      </c>
      <c r="AC23">
        <v>16088</v>
      </c>
      <c r="AD23">
        <v>21371</v>
      </c>
      <c r="AE23">
        <v>36318</v>
      </c>
      <c r="AF23">
        <v>39870</v>
      </c>
      <c r="AG23">
        <v>52826</v>
      </c>
      <c r="AH23" s="21">
        <f t="shared" si="1"/>
        <v>1105.4808184143221</v>
      </c>
      <c r="AI23" s="21">
        <f t="shared" si="2"/>
        <v>1442.6905370843988</v>
      </c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>
      <c r="A24">
        <v>23</v>
      </c>
      <c r="B24" s="21">
        <v>222.6</v>
      </c>
      <c r="C24" s="21">
        <v>283.2</v>
      </c>
      <c r="D24" s="21">
        <v>440</v>
      </c>
      <c r="E24" s="21">
        <v>474.6</v>
      </c>
      <c r="F24" s="21">
        <v>598</v>
      </c>
      <c r="G24" s="21">
        <v>730</v>
      </c>
      <c r="H24" s="21">
        <v>757</v>
      </c>
      <c r="I24" s="21">
        <v>919</v>
      </c>
      <c r="J24" s="21">
        <v>990</v>
      </c>
      <c r="K24" s="21">
        <v>1247</v>
      </c>
      <c r="L24" s="21">
        <v>1255</v>
      </c>
      <c r="M24" s="21">
        <v>1580</v>
      </c>
      <c r="N24">
        <v>774</v>
      </c>
      <c r="O24">
        <v>940</v>
      </c>
      <c r="P24">
        <v>1011</v>
      </c>
      <c r="Q24">
        <v>1272</v>
      </c>
      <c r="R24">
        <v>1280</v>
      </c>
      <c r="S24">
        <v>1611</v>
      </c>
      <c r="T24">
        <v>1951</v>
      </c>
      <c r="U24">
        <v>2469</v>
      </c>
      <c r="V24">
        <v>2663</v>
      </c>
      <c r="W24">
        <v>3358</v>
      </c>
      <c r="X24">
        <v>3553</v>
      </c>
      <c r="Y24">
        <v>4259</v>
      </c>
      <c r="Z24">
        <v>5179</v>
      </c>
      <c r="AA24">
        <v>7495</v>
      </c>
      <c r="AB24">
        <v>9080</v>
      </c>
      <c r="AC24">
        <v>16080</v>
      </c>
      <c r="AD24">
        <v>21360</v>
      </c>
      <c r="AE24">
        <v>36300</v>
      </c>
      <c r="AF24">
        <v>39850</v>
      </c>
      <c r="AG24">
        <v>52800</v>
      </c>
      <c r="AH24" s="21">
        <f t="shared" si="1"/>
        <v>1105.1202046035805</v>
      </c>
      <c r="AI24" s="21">
        <f t="shared" si="2"/>
        <v>1441.6905370843988</v>
      </c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>
      <c r="A25">
        <v>24</v>
      </c>
      <c r="B25" s="21">
        <v>222.6</v>
      </c>
      <c r="C25" s="21">
        <v>283.2</v>
      </c>
      <c r="D25" s="21">
        <v>440</v>
      </c>
      <c r="E25" s="21">
        <v>474.6</v>
      </c>
      <c r="F25" s="21">
        <v>598</v>
      </c>
      <c r="G25" s="21">
        <v>730</v>
      </c>
      <c r="H25" s="21">
        <v>757</v>
      </c>
      <c r="I25" s="21">
        <v>919</v>
      </c>
      <c r="J25" s="21">
        <v>990</v>
      </c>
      <c r="K25" s="21">
        <v>1247</v>
      </c>
      <c r="L25" s="21">
        <v>1255</v>
      </c>
      <c r="M25" s="21">
        <v>1580</v>
      </c>
      <c r="N25">
        <v>774</v>
      </c>
      <c r="O25">
        <v>940</v>
      </c>
      <c r="P25">
        <v>1011</v>
      </c>
      <c r="Q25">
        <v>1272</v>
      </c>
      <c r="R25">
        <v>1280</v>
      </c>
      <c r="S25">
        <v>1611</v>
      </c>
      <c r="T25">
        <v>1951</v>
      </c>
      <c r="U25">
        <v>2469</v>
      </c>
      <c r="V25">
        <v>2663</v>
      </c>
      <c r="W25">
        <v>3358</v>
      </c>
      <c r="X25">
        <v>3553</v>
      </c>
      <c r="Y25">
        <v>4259</v>
      </c>
      <c r="Z25">
        <v>5179</v>
      </c>
      <c r="AA25">
        <v>7495</v>
      </c>
      <c r="AB25">
        <v>9080</v>
      </c>
      <c r="AC25">
        <v>16080</v>
      </c>
      <c r="AD25">
        <v>21360</v>
      </c>
      <c r="AE25">
        <v>36300</v>
      </c>
      <c r="AF25">
        <v>39850</v>
      </c>
      <c r="AG25">
        <v>52800</v>
      </c>
      <c r="AH25" s="21">
        <f t="shared" si="1"/>
        <v>1105.1202046035805</v>
      </c>
      <c r="AI25" s="21">
        <f t="shared" si="2"/>
        <v>1441.6905370843988</v>
      </c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>
      <c r="A26">
        <v>25</v>
      </c>
      <c r="B26" s="21">
        <v>222.6</v>
      </c>
      <c r="C26" s="21">
        <v>283.2</v>
      </c>
      <c r="D26" s="21">
        <v>440</v>
      </c>
      <c r="E26" s="21">
        <v>474.6</v>
      </c>
      <c r="F26" s="21">
        <v>598</v>
      </c>
      <c r="G26" s="21">
        <v>730</v>
      </c>
      <c r="H26" s="21">
        <v>757</v>
      </c>
      <c r="I26" s="21">
        <v>919</v>
      </c>
      <c r="J26" s="21">
        <v>990</v>
      </c>
      <c r="K26" s="21">
        <v>1247</v>
      </c>
      <c r="L26" s="21">
        <v>1255</v>
      </c>
      <c r="M26" s="21">
        <v>1580</v>
      </c>
      <c r="N26">
        <v>774</v>
      </c>
      <c r="O26">
        <v>940</v>
      </c>
      <c r="P26">
        <v>1011</v>
      </c>
      <c r="Q26">
        <v>1272</v>
      </c>
      <c r="R26">
        <v>1280</v>
      </c>
      <c r="S26">
        <v>1611</v>
      </c>
      <c r="T26">
        <v>1951</v>
      </c>
      <c r="U26">
        <v>2469</v>
      </c>
      <c r="V26">
        <v>2663</v>
      </c>
      <c r="W26">
        <v>3358</v>
      </c>
      <c r="X26">
        <v>3553</v>
      </c>
      <c r="Y26">
        <v>4259</v>
      </c>
      <c r="Z26">
        <v>5179</v>
      </c>
      <c r="AA26">
        <v>7495</v>
      </c>
      <c r="AB26">
        <v>9080</v>
      </c>
      <c r="AC26">
        <v>16080</v>
      </c>
      <c r="AD26">
        <v>21360</v>
      </c>
      <c r="AE26">
        <v>36300</v>
      </c>
      <c r="AF26">
        <v>39850</v>
      </c>
      <c r="AG26">
        <v>52800</v>
      </c>
      <c r="AH26" s="21">
        <f t="shared" si="1"/>
        <v>1105.1202046035805</v>
      </c>
      <c r="AI26" s="21">
        <f t="shared" si="2"/>
        <v>1441.6905370843988</v>
      </c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>
      <c r="A27">
        <v>26</v>
      </c>
      <c r="B27" s="21">
        <v>222.6</v>
      </c>
      <c r="C27" s="21">
        <v>283.2</v>
      </c>
      <c r="D27" s="21">
        <v>440</v>
      </c>
      <c r="E27" s="21">
        <v>474.6</v>
      </c>
      <c r="F27" s="21">
        <v>598</v>
      </c>
      <c r="G27" s="21">
        <v>730</v>
      </c>
      <c r="H27" s="21">
        <v>757</v>
      </c>
      <c r="I27" s="21">
        <v>919</v>
      </c>
      <c r="J27" s="21">
        <v>990</v>
      </c>
      <c r="K27" s="21">
        <v>1247</v>
      </c>
      <c r="L27" s="21">
        <v>1255</v>
      </c>
      <c r="M27" s="21">
        <v>1580</v>
      </c>
      <c r="N27">
        <v>774</v>
      </c>
      <c r="O27">
        <v>940</v>
      </c>
      <c r="P27">
        <v>1011</v>
      </c>
      <c r="Q27">
        <v>1272</v>
      </c>
      <c r="R27">
        <v>1280</v>
      </c>
      <c r="S27">
        <v>1611</v>
      </c>
      <c r="T27">
        <v>1951</v>
      </c>
      <c r="U27">
        <v>2469</v>
      </c>
      <c r="V27">
        <v>2663</v>
      </c>
      <c r="W27">
        <v>3358</v>
      </c>
      <c r="X27">
        <v>3553</v>
      </c>
      <c r="Y27">
        <v>4259</v>
      </c>
      <c r="Z27">
        <v>5179</v>
      </c>
      <c r="AA27">
        <v>7495</v>
      </c>
      <c r="AB27">
        <v>9080</v>
      </c>
      <c r="AC27">
        <v>16080</v>
      </c>
      <c r="AD27">
        <v>21360</v>
      </c>
      <c r="AE27">
        <v>36300</v>
      </c>
      <c r="AF27">
        <v>39850</v>
      </c>
      <c r="AG27">
        <v>52800</v>
      </c>
      <c r="AH27" s="21">
        <f t="shared" si="1"/>
        <v>1105.1202046035805</v>
      </c>
      <c r="AI27" s="21">
        <f t="shared" si="2"/>
        <v>1441.6905370843988</v>
      </c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>
      <c r="A28">
        <v>27</v>
      </c>
      <c r="B28" s="21">
        <v>222.6</v>
      </c>
      <c r="C28" s="21">
        <v>283.2</v>
      </c>
      <c r="D28" s="21">
        <v>440</v>
      </c>
      <c r="E28" s="21">
        <v>474.6</v>
      </c>
      <c r="F28" s="21">
        <v>598</v>
      </c>
      <c r="G28" s="21">
        <v>730</v>
      </c>
      <c r="H28" s="21">
        <v>757</v>
      </c>
      <c r="I28" s="21">
        <v>919</v>
      </c>
      <c r="J28" s="21">
        <v>990</v>
      </c>
      <c r="K28" s="21">
        <v>1247</v>
      </c>
      <c r="L28" s="21">
        <v>1255</v>
      </c>
      <c r="M28" s="21">
        <v>1580</v>
      </c>
      <c r="N28">
        <v>774</v>
      </c>
      <c r="O28">
        <v>940</v>
      </c>
      <c r="P28">
        <v>1011</v>
      </c>
      <c r="Q28">
        <v>1272</v>
      </c>
      <c r="R28">
        <v>1280</v>
      </c>
      <c r="S28">
        <v>1611</v>
      </c>
      <c r="T28">
        <v>1951</v>
      </c>
      <c r="U28">
        <v>2469</v>
      </c>
      <c r="V28">
        <v>2663</v>
      </c>
      <c r="W28">
        <v>3358</v>
      </c>
      <c r="X28">
        <v>3553</v>
      </c>
      <c r="Y28">
        <v>4259</v>
      </c>
      <c r="Z28">
        <v>5179</v>
      </c>
      <c r="AA28">
        <v>7495</v>
      </c>
      <c r="AB28">
        <v>9080</v>
      </c>
      <c r="AC28">
        <v>16080</v>
      </c>
      <c r="AD28">
        <v>21360</v>
      </c>
      <c r="AE28">
        <v>36300</v>
      </c>
      <c r="AF28">
        <v>39850</v>
      </c>
      <c r="AG28">
        <v>52800</v>
      </c>
      <c r="AH28" s="21">
        <f t="shared" si="1"/>
        <v>1105.1202046035805</v>
      </c>
      <c r="AI28" s="21">
        <f t="shared" si="2"/>
        <v>1441.6905370843988</v>
      </c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>
      <c r="A29">
        <v>28</v>
      </c>
      <c r="B29" s="21">
        <v>222.62</v>
      </c>
      <c r="C29" s="21">
        <v>283.23</v>
      </c>
      <c r="D29" s="21">
        <v>440.04</v>
      </c>
      <c r="E29" s="21">
        <v>474.65</v>
      </c>
      <c r="F29" s="21">
        <v>598.05999999999995</v>
      </c>
      <c r="G29" s="21">
        <v>730.07</v>
      </c>
      <c r="H29" s="21">
        <v>757.08</v>
      </c>
      <c r="I29" s="21">
        <v>919.09</v>
      </c>
      <c r="J29" s="21">
        <v>990.1</v>
      </c>
      <c r="K29" s="21">
        <v>1247.1199999999999</v>
      </c>
      <c r="L29" s="21">
        <v>1255.1300000000001</v>
      </c>
      <c r="M29" s="21">
        <v>1580.16</v>
      </c>
      <c r="N29">
        <v>774</v>
      </c>
      <c r="O29">
        <v>940</v>
      </c>
      <c r="P29">
        <v>1011</v>
      </c>
      <c r="Q29">
        <v>1272</v>
      </c>
      <c r="R29">
        <v>1280</v>
      </c>
      <c r="S29">
        <v>1611</v>
      </c>
      <c r="T29">
        <v>1951</v>
      </c>
      <c r="U29">
        <v>2469</v>
      </c>
      <c r="V29">
        <v>2663</v>
      </c>
      <c r="W29">
        <v>3358</v>
      </c>
      <c r="X29">
        <v>3553</v>
      </c>
      <c r="Y29">
        <v>4259</v>
      </c>
      <c r="Z29">
        <v>5179</v>
      </c>
      <c r="AA29">
        <v>7495</v>
      </c>
      <c r="AB29">
        <v>9080</v>
      </c>
      <c r="AC29">
        <v>16080</v>
      </c>
      <c r="AD29">
        <v>21360</v>
      </c>
      <c r="AE29">
        <v>36300</v>
      </c>
      <c r="AF29">
        <v>39850</v>
      </c>
      <c r="AG29">
        <v>52800</v>
      </c>
      <c r="AH29" s="21">
        <f t="shared" si="1"/>
        <v>1105.1202046035805</v>
      </c>
      <c r="AI29" s="21">
        <f t="shared" si="2"/>
        <v>1441.6905370843988</v>
      </c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>
      <c r="A30">
        <v>29</v>
      </c>
      <c r="B30" s="21">
        <v>222.8</v>
      </c>
      <c r="C30" s="21">
        <v>283.48</v>
      </c>
      <c r="D30" s="21">
        <v>440.4</v>
      </c>
      <c r="E30" s="21">
        <v>475.03</v>
      </c>
      <c r="F30" s="21">
        <v>598.54</v>
      </c>
      <c r="G30" s="21">
        <v>730.66</v>
      </c>
      <c r="H30" s="21">
        <v>757.68</v>
      </c>
      <c r="I30" s="21">
        <v>919.83</v>
      </c>
      <c r="J30" s="21">
        <v>990.89</v>
      </c>
      <c r="K30" s="21">
        <v>1248.1199999999999</v>
      </c>
      <c r="L30" s="21">
        <v>1256.1300000000001</v>
      </c>
      <c r="M30" s="21">
        <v>1581.42</v>
      </c>
      <c r="N30">
        <v>775</v>
      </c>
      <c r="O30">
        <v>941</v>
      </c>
      <c r="P30">
        <v>1012</v>
      </c>
      <c r="Q30">
        <v>1273</v>
      </c>
      <c r="R30">
        <v>1281</v>
      </c>
      <c r="S30">
        <v>1612</v>
      </c>
      <c r="T30">
        <v>1951</v>
      </c>
      <c r="U30">
        <v>2469</v>
      </c>
      <c r="V30">
        <v>2663</v>
      </c>
      <c r="W30">
        <v>3358</v>
      </c>
      <c r="X30">
        <v>3553</v>
      </c>
      <c r="Y30">
        <v>4259</v>
      </c>
      <c r="Z30">
        <v>5179</v>
      </c>
      <c r="AA30">
        <v>7495</v>
      </c>
      <c r="AB30">
        <v>9080</v>
      </c>
      <c r="AC30">
        <v>16080</v>
      </c>
      <c r="AD30">
        <v>21360</v>
      </c>
      <c r="AE30">
        <v>36300</v>
      </c>
      <c r="AF30">
        <v>39850</v>
      </c>
      <c r="AG30">
        <v>52800</v>
      </c>
      <c r="AH30" s="21">
        <f t="shared" si="1"/>
        <v>1106.1202046035805</v>
      </c>
      <c r="AI30" s="21">
        <f t="shared" si="2"/>
        <v>1442.6905370843988</v>
      </c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s="110" customFormat="1">
      <c r="A31" s="110">
        <v>30</v>
      </c>
      <c r="B31" s="162">
        <v>223.16</v>
      </c>
      <c r="C31" s="162">
        <v>283.91000000000003</v>
      </c>
      <c r="D31" s="162">
        <v>441.1</v>
      </c>
      <c r="E31" s="162">
        <v>475.79</v>
      </c>
      <c r="F31" s="162">
        <v>599.5</v>
      </c>
      <c r="G31" s="162">
        <v>731.83</v>
      </c>
      <c r="H31" s="162">
        <v>758.9</v>
      </c>
      <c r="I31" s="162">
        <v>921.3</v>
      </c>
      <c r="J31" s="162">
        <v>992.48</v>
      </c>
      <c r="K31" s="162">
        <v>1250.1300000000001</v>
      </c>
      <c r="L31" s="162">
        <v>1258.1500000000001</v>
      </c>
      <c r="M31" s="162">
        <v>1583.96</v>
      </c>
      <c r="N31" s="110">
        <v>776</v>
      </c>
      <c r="O31" s="110">
        <v>942</v>
      </c>
      <c r="P31" s="110">
        <v>1014</v>
      </c>
      <c r="Q31" s="110">
        <v>1275</v>
      </c>
      <c r="R31" s="110">
        <v>1283</v>
      </c>
      <c r="S31" s="110">
        <v>1615</v>
      </c>
      <c r="T31" s="110">
        <v>1953</v>
      </c>
      <c r="U31" s="110">
        <v>2469</v>
      </c>
      <c r="V31" s="110">
        <v>2663</v>
      </c>
      <c r="W31" s="110">
        <v>3358</v>
      </c>
      <c r="X31" s="110">
        <v>3553</v>
      </c>
      <c r="Y31" s="110">
        <v>4259</v>
      </c>
      <c r="Z31" s="110">
        <v>5179</v>
      </c>
      <c r="AA31" s="110">
        <v>7495</v>
      </c>
      <c r="AB31" s="110">
        <v>9080</v>
      </c>
      <c r="AC31" s="110">
        <v>16080</v>
      </c>
      <c r="AD31" s="110">
        <v>21360</v>
      </c>
      <c r="AE31" s="110">
        <v>36300</v>
      </c>
      <c r="AF31" s="110">
        <v>39850</v>
      </c>
      <c r="AG31" s="110">
        <v>52800</v>
      </c>
      <c r="AH31" s="162">
        <f t="shared" si="1"/>
        <v>1108.1202046035805</v>
      </c>
      <c r="AI31" s="21">
        <f t="shared" si="2"/>
        <v>1445.1790281329922</v>
      </c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</row>
    <row r="32" spans="1:57">
      <c r="A32">
        <v>31</v>
      </c>
      <c r="B32" s="21">
        <v>223.67</v>
      </c>
      <c r="C32" s="21">
        <v>284.57</v>
      </c>
      <c r="D32" s="21">
        <v>442.12</v>
      </c>
      <c r="E32" s="21">
        <v>476.89</v>
      </c>
      <c r="F32" s="21">
        <v>600.88</v>
      </c>
      <c r="G32" s="21">
        <v>733.52</v>
      </c>
      <c r="H32" s="21">
        <v>760.65</v>
      </c>
      <c r="I32" s="21">
        <v>923.43</v>
      </c>
      <c r="J32" s="21">
        <v>994.77</v>
      </c>
      <c r="K32" s="21">
        <v>1253.01</v>
      </c>
      <c r="L32" s="21">
        <v>1261.05</v>
      </c>
      <c r="M32" s="21">
        <v>1587.62</v>
      </c>
      <c r="N32">
        <v>778</v>
      </c>
      <c r="O32">
        <v>945</v>
      </c>
      <c r="P32">
        <v>1016</v>
      </c>
      <c r="Q32">
        <v>1278</v>
      </c>
      <c r="R32">
        <v>1286</v>
      </c>
      <c r="S32">
        <v>1619</v>
      </c>
      <c r="T32">
        <v>1956</v>
      </c>
      <c r="U32">
        <v>2471</v>
      </c>
      <c r="V32">
        <v>2665</v>
      </c>
      <c r="W32">
        <v>3358</v>
      </c>
      <c r="X32">
        <v>3553</v>
      </c>
      <c r="Y32">
        <v>4259</v>
      </c>
      <c r="Z32">
        <v>5179</v>
      </c>
      <c r="AA32">
        <v>7495</v>
      </c>
      <c r="AB32">
        <v>9080</v>
      </c>
      <c r="AC32">
        <v>16080</v>
      </c>
      <c r="AD32">
        <v>21360</v>
      </c>
      <c r="AE32">
        <v>36300</v>
      </c>
      <c r="AF32">
        <v>39850</v>
      </c>
      <c r="AG32">
        <v>52800</v>
      </c>
      <c r="AH32" s="21">
        <f t="shared" si="1"/>
        <v>1110.4808184143221</v>
      </c>
      <c r="AI32" s="21">
        <f t="shared" si="2"/>
        <v>1448.6675191815857</v>
      </c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>
      <c r="A33">
        <v>32</v>
      </c>
      <c r="B33" s="21">
        <v>224.35</v>
      </c>
      <c r="C33" s="21">
        <v>285.43</v>
      </c>
      <c r="D33" s="21">
        <v>443.46</v>
      </c>
      <c r="E33" s="21">
        <v>478.33</v>
      </c>
      <c r="F33" s="21">
        <v>602.70000000000005</v>
      </c>
      <c r="G33" s="21">
        <v>735.74</v>
      </c>
      <c r="H33" s="21">
        <v>762.95</v>
      </c>
      <c r="I33" s="21">
        <v>926.22</v>
      </c>
      <c r="J33" s="21">
        <v>997.78</v>
      </c>
      <c r="K33" s="21">
        <v>1256.8</v>
      </c>
      <c r="L33" s="21">
        <v>1264.8699999999999</v>
      </c>
      <c r="M33" s="21">
        <v>1592.42</v>
      </c>
      <c r="N33">
        <v>780</v>
      </c>
      <c r="O33">
        <v>947</v>
      </c>
      <c r="P33">
        <v>1019</v>
      </c>
      <c r="Q33">
        <v>1282</v>
      </c>
      <c r="R33">
        <v>1290</v>
      </c>
      <c r="S33">
        <v>1624</v>
      </c>
      <c r="T33">
        <v>1961</v>
      </c>
      <c r="U33">
        <v>2476</v>
      </c>
      <c r="V33">
        <v>2669</v>
      </c>
      <c r="W33">
        <v>3360</v>
      </c>
      <c r="X33">
        <v>3554</v>
      </c>
      <c r="Y33">
        <v>4259</v>
      </c>
      <c r="Z33">
        <v>5179</v>
      </c>
      <c r="AA33">
        <v>7495</v>
      </c>
      <c r="AB33">
        <v>9080</v>
      </c>
      <c r="AC33">
        <v>16080</v>
      </c>
      <c r="AD33">
        <v>21360</v>
      </c>
      <c r="AE33">
        <v>36300</v>
      </c>
      <c r="AF33">
        <v>39850</v>
      </c>
      <c r="AG33">
        <v>52800</v>
      </c>
      <c r="AH33" s="21">
        <f t="shared" si="1"/>
        <v>1113.841432225064</v>
      </c>
      <c r="AI33" s="21">
        <f t="shared" si="2"/>
        <v>1453.1560102301792</v>
      </c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>
      <c r="A34">
        <v>33</v>
      </c>
      <c r="B34" s="21">
        <v>225.19</v>
      </c>
      <c r="C34" s="21">
        <v>286.49</v>
      </c>
      <c r="D34" s="21">
        <v>445.12</v>
      </c>
      <c r="E34" s="21">
        <v>480.12</v>
      </c>
      <c r="F34" s="21">
        <v>604.96</v>
      </c>
      <c r="G34" s="21">
        <v>738.49</v>
      </c>
      <c r="H34" s="21">
        <v>765.81</v>
      </c>
      <c r="I34" s="21">
        <v>929.69</v>
      </c>
      <c r="J34" s="21">
        <v>1001.52</v>
      </c>
      <c r="K34" s="21">
        <v>1261.51</v>
      </c>
      <c r="L34" s="21">
        <v>1269.5999999999999</v>
      </c>
      <c r="M34" s="21">
        <v>1598.38</v>
      </c>
      <c r="N34">
        <v>783</v>
      </c>
      <c r="O34">
        <v>951</v>
      </c>
      <c r="P34">
        <v>1023</v>
      </c>
      <c r="Q34">
        <v>1287</v>
      </c>
      <c r="R34">
        <v>1295</v>
      </c>
      <c r="S34">
        <v>1630</v>
      </c>
      <c r="T34">
        <v>1968</v>
      </c>
      <c r="U34">
        <v>2483</v>
      </c>
      <c r="V34">
        <v>2675</v>
      </c>
      <c r="W34">
        <v>3365</v>
      </c>
      <c r="X34">
        <v>3559</v>
      </c>
      <c r="Y34">
        <v>4261</v>
      </c>
      <c r="Z34">
        <v>5179</v>
      </c>
      <c r="AA34">
        <v>7495</v>
      </c>
      <c r="AB34">
        <v>9080</v>
      </c>
      <c r="AC34">
        <v>16080</v>
      </c>
      <c r="AD34">
        <v>21360</v>
      </c>
      <c r="AE34">
        <v>36300</v>
      </c>
      <c r="AF34">
        <v>39850</v>
      </c>
      <c r="AG34">
        <v>52800</v>
      </c>
      <c r="AH34" s="21">
        <f t="shared" si="1"/>
        <v>1118.2020460358056</v>
      </c>
      <c r="AI34" s="21">
        <f t="shared" si="2"/>
        <v>1458.6445012787722</v>
      </c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>
      <c r="A35">
        <v>34</v>
      </c>
      <c r="B35" s="21">
        <v>226.22</v>
      </c>
      <c r="C35" s="21">
        <v>287.8</v>
      </c>
      <c r="D35" s="21">
        <v>447.15</v>
      </c>
      <c r="E35" s="21">
        <v>482.32</v>
      </c>
      <c r="F35" s="21">
        <v>607.72</v>
      </c>
      <c r="G35" s="21">
        <v>741.87</v>
      </c>
      <c r="H35" s="21">
        <v>769.31</v>
      </c>
      <c r="I35" s="21">
        <v>933.94</v>
      </c>
      <c r="J35" s="21">
        <v>1006.1</v>
      </c>
      <c r="K35" s="21">
        <v>1267.28</v>
      </c>
      <c r="L35" s="21">
        <v>1275.4100000000001</v>
      </c>
      <c r="M35" s="21">
        <v>1605.69</v>
      </c>
      <c r="N35">
        <v>787</v>
      </c>
      <c r="O35">
        <v>955</v>
      </c>
      <c r="P35">
        <v>1027</v>
      </c>
      <c r="Q35">
        <v>1293</v>
      </c>
      <c r="R35">
        <v>1301</v>
      </c>
      <c r="S35">
        <v>1637</v>
      </c>
      <c r="T35">
        <v>1976</v>
      </c>
      <c r="U35">
        <v>2492</v>
      </c>
      <c r="V35">
        <v>2684</v>
      </c>
      <c r="W35">
        <v>3374</v>
      </c>
      <c r="X35">
        <v>3567</v>
      </c>
      <c r="Y35">
        <v>4268</v>
      </c>
      <c r="Z35">
        <v>5182</v>
      </c>
      <c r="AA35">
        <v>7495</v>
      </c>
      <c r="AB35">
        <v>9080</v>
      </c>
      <c r="AC35">
        <v>16080</v>
      </c>
      <c r="AD35">
        <v>21360</v>
      </c>
      <c r="AE35">
        <v>36300</v>
      </c>
      <c r="AF35">
        <v>39850</v>
      </c>
      <c r="AG35">
        <v>52800</v>
      </c>
      <c r="AH35" s="21">
        <f t="shared" si="1"/>
        <v>1122.923273657289</v>
      </c>
      <c r="AI35" s="21">
        <f t="shared" si="2"/>
        <v>1465.1329923273656</v>
      </c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>
      <c r="A36">
        <v>35</v>
      </c>
      <c r="B36" s="21">
        <v>227.42</v>
      </c>
      <c r="C36" s="21">
        <v>289.33</v>
      </c>
      <c r="D36" s="21">
        <v>449.53</v>
      </c>
      <c r="E36" s="21">
        <v>484.88</v>
      </c>
      <c r="F36" s="21">
        <v>610.95000000000005</v>
      </c>
      <c r="G36" s="21">
        <v>745.81</v>
      </c>
      <c r="H36" s="21">
        <v>773.4</v>
      </c>
      <c r="I36" s="21">
        <v>938.9</v>
      </c>
      <c r="J36" s="21">
        <v>1011.44</v>
      </c>
      <c r="K36" s="21">
        <v>1274.01</v>
      </c>
      <c r="L36" s="21">
        <v>1282.18</v>
      </c>
      <c r="M36" s="21">
        <v>1614.22</v>
      </c>
      <c r="N36">
        <v>791</v>
      </c>
      <c r="O36">
        <v>960</v>
      </c>
      <c r="P36">
        <v>1033</v>
      </c>
      <c r="Q36">
        <v>1300</v>
      </c>
      <c r="R36">
        <v>1308</v>
      </c>
      <c r="S36">
        <v>1646</v>
      </c>
      <c r="T36">
        <v>1986</v>
      </c>
      <c r="U36">
        <v>2503</v>
      </c>
      <c r="V36">
        <v>2696</v>
      </c>
      <c r="W36">
        <v>3387</v>
      </c>
      <c r="X36">
        <v>3580</v>
      </c>
      <c r="Y36">
        <v>4280</v>
      </c>
      <c r="Z36">
        <v>5191</v>
      </c>
      <c r="AA36">
        <v>7495</v>
      </c>
      <c r="AB36">
        <v>9080</v>
      </c>
      <c r="AC36">
        <v>16080</v>
      </c>
      <c r="AD36">
        <v>21360</v>
      </c>
      <c r="AE36">
        <v>36300</v>
      </c>
      <c r="AF36">
        <v>39850</v>
      </c>
      <c r="AG36">
        <v>52800</v>
      </c>
      <c r="AH36" s="21">
        <f t="shared" si="1"/>
        <v>1129.2838874680306</v>
      </c>
      <c r="AI36" s="21">
        <f t="shared" si="2"/>
        <v>1473.1099744245523</v>
      </c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>
      <c r="A37">
        <v>36</v>
      </c>
      <c r="B37" s="21">
        <v>228.8</v>
      </c>
      <c r="C37" s="21">
        <v>291.08999999999997</v>
      </c>
      <c r="D37" s="21">
        <v>452.26</v>
      </c>
      <c r="E37" s="21">
        <v>487.82</v>
      </c>
      <c r="F37" s="21">
        <v>614.66</v>
      </c>
      <c r="G37" s="21">
        <v>750.33</v>
      </c>
      <c r="H37" s="21">
        <v>778.09</v>
      </c>
      <c r="I37" s="21">
        <v>944.6</v>
      </c>
      <c r="J37" s="21">
        <v>1017.58</v>
      </c>
      <c r="K37" s="21">
        <v>1281.74</v>
      </c>
      <c r="L37" s="21">
        <v>1289.96</v>
      </c>
      <c r="M37" s="21">
        <v>1624.01</v>
      </c>
      <c r="N37">
        <v>796</v>
      </c>
      <c r="O37">
        <v>966</v>
      </c>
      <c r="P37">
        <v>1039</v>
      </c>
      <c r="Q37">
        <v>1307</v>
      </c>
      <c r="R37">
        <v>1316</v>
      </c>
      <c r="S37">
        <v>1656</v>
      </c>
      <c r="T37">
        <v>1998</v>
      </c>
      <c r="U37">
        <v>2517</v>
      </c>
      <c r="V37">
        <v>2711</v>
      </c>
      <c r="W37">
        <v>3403</v>
      </c>
      <c r="X37">
        <v>3597</v>
      </c>
      <c r="Y37">
        <v>4298</v>
      </c>
      <c r="Z37">
        <v>5209</v>
      </c>
      <c r="AA37">
        <v>7503</v>
      </c>
      <c r="AB37">
        <v>9089</v>
      </c>
      <c r="AC37">
        <v>16096</v>
      </c>
      <c r="AD37">
        <v>21381</v>
      </c>
      <c r="AE37">
        <v>36336</v>
      </c>
      <c r="AF37">
        <v>39890</v>
      </c>
      <c r="AG37">
        <v>52853</v>
      </c>
      <c r="AH37" s="21">
        <f t="shared" si="1"/>
        <v>1135.6445012787724</v>
      </c>
      <c r="AI37" s="21">
        <f t="shared" si="2"/>
        <v>1482.086956521739</v>
      </c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>
      <c r="A38">
        <v>37</v>
      </c>
      <c r="B38" s="21">
        <v>230.39</v>
      </c>
      <c r="C38" s="21">
        <v>293.11</v>
      </c>
      <c r="D38" s="21">
        <v>455.39</v>
      </c>
      <c r="E38" s="21">
        <v>491.2</v>
      </c>
      <c r="F38" s="21">
        <v>618.91999999999996</v>
      </c>
      <c r="G38" s="21">
        <v>755.54</v>
      </c>
      <c r="H38" s="21">
        <v>783.48</v>
      </c>
      <c r="I38" s="21">
        <v>951.15</v>
      </c>
      <c r="J38" s="21">
        <v>1024.6300000000001</v>
      </c>
      <c r="K38" s="21">
        <v>1290.6199999999999</v>
      </c>
      <c r="L38" s="21">
        <v>1298.9000000000001</v>
      </c>
      <c r="M38" s="21">
        <v>1635.27</v>
      </c>
      <c r="N38">
        <v>801</v>
      </c>
      <c r="O38">
        <v>973</v>
      </c>
      <c r="P38">
        <v>1046</v>
      </c>
      <c r="Q38">
        <v>1316</v>
      </c>
      <c r="R38">
        <v>1325</v>
      </c>
      <c r="S38">
        <v>1667</v>
      </c>
      <c r="T38">
        <v>2012</v>
      </c>
      <c r="U38">
        <v>2533</v>
      </c>
      <c r="V38">
        <v>2728</v>
      </c>
      <c r="W38">
        <v>3424</v>
      </c>
      <c r="X38">
        <v>3618</v>
      </c>
      <c r="Y38">
        <v>4321</v>
      </c>
      <c r="Z38">
        <v>5234</v>
      </c>
      <c r="AA38">
        <v>7525</v>
      </c>
      <c r="AB38">
        <v>9116</v>
      </c>
      <c r="AC38">
        <v>16145</v>
      </c>
      <c r="AD38">
        <v>21446</v>
      </c>
      <c r="AE38">
        <v>36446</v>
      </c>
      <c r="AF38">
        <v>40010</v>
      </c>
      <c r="AG38">
        <v>53012</v>
      </c>
      <c r="AH38" s="21">
        <f t="shared" ref="AH38:AH69" si="3">P38*(1-$AH$3)+Q38*$AH$3</f>
        <v>1143.3657289002556</v>
      </c>
      <c r="AI38" s="21">
        <f t="shared" si="2"/>
        <v>1492.0639386189257</v>
      </c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>
      <c r="A39">
        <v>38</v>
      </c>
      <c r="B39" s="21">
        <v>232.07</v>
      </c>
      <c r="C39" s="21">
        <v>295.25</v>
      </c>
      <c r="D39" s="21">
        <v>458.72</v>
      </c>
      <c r="E39" s="21">
        <v>494.79</v>
      </c>
      <c r="F39" s="21">
        <v>623.44000000000005</v>
      </c>
      <c r="G39" s="21">
        <v>761.05</v>
      </c>
      <c r="H39" s="21">
        <v>789.2</v>
      </c>
      <c r="I39" s="21">
        <v>958.09</v>
      </c>
      <c r="J39" s="21">
        <v>1032.1099999999999</v>
      </c>
      <c r="K39" s="21">
        <v>1300.04</v>
      </c>
      <c r="L39" s="21">
        <v>1308.3800000000001</v>
      </c>
      <c r="M39" s="21">
        <v>1647.21</v>
      </c>
      <c r="N39">
        <v>807</v>
      </c>
      <c r="O39">
        <v>980</v>
      </c>
      <c r="P39">
        <v>1054</v>
      </c>
      <c r="Q39">
        <v>1326</v>
      </c>
      <c r="R39">
        <v>1334</v>
      </c>
      <c r="S39">
        <v>1680</v>
      </c>
      <c r="T39">
        <v>2026</v>
      </c>
      <c r="U39">
        <v>2552</v>
      </c>
      <c r="V39">
        <v>2748</v>
      </c>
      <c r="W39">
        <v>3448</v>
      </c>
      <c r="X39">
        <v>3644</v>
      </c>
      <c r="Y39">
        <v>4351</v>
      </c>
      <c r="Z39">
        <v>5267</v>
      </c>
      <c r="AA39">
        <v>7563</v>
      </c>
      <c r="AB39">
        <v>9162</v>
      </c>
      <c r="AC39">
        <v>16226</v>
      </c>
      <c r="AD39">
        <v>21554</v>
      </c>
      <c r="AE39">
        <v>36630</v>
      </c>
      <c r="AF39">
        <v>40212</v>
      </c>
      <c r="AG39">
        <v>53280</v>
      </c>
      <c r="AH39" s="21">
        <f t="shared" si="3"/>
        <v>1152.086956521739</v>
      </c>
      <c r="AI39" s="21">
        <f t="shared" si="2"/>
        <v>1503.0179028132993</v>
      </c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>
      <c r="A40">
        <v>39</v>
      </c>
      <c r="B40" s="21">
        <v>233.8</v>
      </c>
      <c r="C40" s="21">
        <v>297.45</v>
      </c>
      <c r="D40" s="21">
        <v>462.14</v>
      </c>
      <c r="E40" s="21">
        <v>498.48</v>
      </c>
      <c r="F40" s="21">
        <v>628.09</v>
      </c>
      <c r="G40" s="21">
        <v>766.73</v>
      </c>
      <c r="H40" s="21">
        <v>795.08</v>
      </c>
      <c r="I40" s="21">
        <v>965.23</v>
      </c>
      <c r="J40" s="21">
        <v>1039.81</v>
      </c>
      <c r="K40" s="21">
        <v>1309.74</v>
      </c>
      <c r="L40" s="21">
        <v>1318.14</v>
      </c>
      <c r="M40" s="21">
        <v>1659.49</v>
      </c>
      <c r="N40">
        <v>813</v>
      </c>
      <c r="O40">
        <v>987</v>
      </c>
      <c r="P40">
        <v>1062</v>
      </c>
      <c r="Q40">
        <v>1336</v>
      </c>
      <c r="R40">
        <v>1344</v>
      </c>
      <c r="S40">
        <v>1692</v>
      </c>
      <c r="T40">
        <v>2042</v>
      </c>
      <c r="U40">
        <v>2572</v>
      </c>
      <c r="V40">
        <v>2769</v>
      </c>
      <c r="W40">
        <v>3475</v>
      </c>
      <c r="X40">
        <v>3672</v>
      </c>
      <c r="Y40">
        <v>4385</v>
      </c>
      <c r="Z40">
        <v>5309</v>
      </c>
      <c r="AA40">
        <v>7617</v>
      </c>
      <c r="AB40">
        <v>9228</v>
      </c>
      <c r="AC40">
        <v>16341</v>
      </c>
      <c r="AD40">
        <v>21707</v>
      </c>
      <c r="AE40">
        <v>36890</v>
      </c>
      <c r="AF40">
        <v>40498</v>
      </c>
      <c r="AG40">
        <v>53659</v>
      </c>
      <c r="AH40" s="21">
        <f t="shared" si="3"/>
        <v>1160.8081841432224</v>
      </c>
      <c r="AI40" s="21">
        <f t="shared" si="2"/>
        <v>1513.9948849104858</v>
      </c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>
      <c r="A41">
        <v>40</v>
      </c>
      <c r="B41" s="21">
        <v>235.53</v>
      </c>
      <c r="C41" s="21">
        <v>299.64999999999998</v>
      </c>
      <c r="D41" s="21">
        <v>465.56</v>
      </c>
      <c r="E41" s="21">
        <v>502.17</v>
      </c>
      <c r="F41" s="21">
        <v>632.74</v>
      </c>
      <c r="G41" s="21">
        <v>772.41</v>
      </c>
      <c r="H41" s="21">
        <v>800.97</v>
      </c>
      <c r="I41" s="21">
        <v>972.38</v>
      </c>
      <c r="J41" s="21">
        <v>1047.51</v>
      </c>
      <c r="K41" s="21">
        <v>1319.44</v>
      </c>
      <c r="L41" s="21">
        <v>1327.9</v>
      </c>
      <c r="M41" s="21">
        <v>1671.78</v>
      </c>
      <c r="N41">
        <v>819</v>
      </c>
      <c r="O41">
        <v>995</v>
      </c>
      <c r="P41">
        <v>1070</v>
      </c>
      <c r="Q41">
        <v>1346</v>
      </c>
      <c r="R41">
        <v>1354</v>
      </c>
      <c r="S41">
        <v>1705</v>
      </c>
      <c r="T41">
        <v>2057</v>
      </c>
      <c r="U41">
        <v>2591</v>
      </c>
      <c r="V41">
        <v>2791</v>
      </c>
      <c r="W41">
        <v>3502</v>
      </c>
      <c r="X41">
        <v>3701</v>
      </c>
      <c r="Y41">
        <v>4420</v>
      </c>
      <c r="Z41">
        <v>5351</v>
      </c>
      <c r="AA41">
        <v>7680</v>
      </c>
      <c r="AB41">
        <v>9304</v>
      </c>
      <c r="AC41">
        <v>16477</v>
      </c>
      <c r="AD41">
        <v>21887</v>
      </c>
      <c r="AE41">
        <v>37196</v>
      </c>
      <c r="AF41">
        <v>40834</v>
      </c>
      <c r="AG41">
        <v>54104</v>
      </c>
      <c r="AH41" s="21">
        <f t="shared" si="3"/>
        <v>1169.5294117647059</v>
      </c>
      <c r="AI41" s="21">
        <f t="shared" si="2"/>
        <v>1525.4603580562659</v>
      </c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>
      <c r="A42">
        <v>41</v>
      </c>
      <c r="B42" s="21">
        <v>237.31</v>
      </c>
      <c r="C42" s="21">
        <v>301.92</v>
      </c>
      <c r="D42" s="21">
        <v>469.08</v>
      </c>
      <c r="E42" s="21">
        <v>505.97</v>
      </c>
      <c r="F42" s="21">
        <v>637.53</v>
      </c>
      <c r="G42" s="21">
        <v>778.25</v>
      </c>
      <c r="H42" s="21">
        <v>807.04</v>
      </c>
      <c r="I42" s="21">
        <v>979.74</v>
      </c>
      <c r="J42" s="21">
        <v>1055.44</v>
      </c>
      <c r="K42" s="21">
        <v>1329.42</v>
      </c>
      <c r="L42" s="21">
        <v>1337.95</v>
      </c>
      <c r="M42" s="21">
        <v>1684.43</v>
      </c>
      <c r="N42">
        <v>825</v>
      </c>
      <c r="O42">
        <v>1002</v>
      </c>
      <c r="P42">
        <v>1078</v>
      </c>
      <c r="Q42">
        <v>1356</v>
      </c>
      <c r="R42">
        <v>1365</v>
      </c>
      <c r="S42">
        <v>1717</v>
      </c>
      <c r="T42">
        <v>2073</v>
      </c>
      <c r="U42">
        <v>2611</v>
      </c>
      <c r="V42">
        <v>2812</v>
      </c>
      <c r="W42">
        <v>3530</v>
      </c>
      <c r="X42">
        <v>3731</v>
      </c>
      <c r="Y42">
        <v>4455</v>
      </c>
      <c r="Z42">
        <v>5395</v>
      </c>
      <c r="AA42">
        <v>7744</v>
      </c>
      <c r="AB42">
        <v>9381</v>
      </c>
      <c r="AC42">
        <v>16613</v>
      </c>
      <c r="AD42">
        <v>22068</v>
      </c>
      <c r="AE42">
        <v>37504</v>
      </c>
      <c r="AF42">
        <v>41172</v>
      </c>
      <c r="AG42">
        <v>54551</v>
      </c>
      <c r="AH42" s="21">
        <f t="shared" si="3"/>
        <v>1178.2506393861893</v>
      </c>
      <c r="AI42" s="21">
        <f t="shared" si="2"/>
        <v>1536.9488491048592</v>
      </c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>
      <c r="A43">
        <v>42</v>
      </c>
      <c r="B43" s="21">
        <v>239.1</v>
      </c>
      <c r="C43" s="21">
        <v>304.19</v>
      </c>
      <c r="D43" s="21">
        <v>472.61</v>
      </c>
      <c r="E43" s="21">
        <v>509.77</v>
      </c>
      <c r="F43" s="21">
        <v>642.32000000000005</v>
      </c>
      <c r="G43" s="21">
        <v>784.1</v>
      </c>
      <c r="H43" s="21">
        <v>813.1</v>
      </c>
      <c r="I43" s="21">
        <v>987.11</v>
      </c>
      <c r="J43" s="21">
        <v>1063.3699999999999</v>
      </c>
      <c r="K43" s="21">
        <v>1339.42</v>
      </c>
      <c r="L43" s="21">
        <v>1348.01</v>
      </c>
      <c r="M43" s="21">
        <v>1697.1</v>
      </c>
      <c r="N43">
        <v>831</v>
      </c>
      <c r="O43">
        <v>1010</v>
      </c>
      <c r="P43">
        <v>1086</v>
      </c>
      <c r="Q43">
        <v>1366</v>
      </c>
      <c r="R43">
        <v>1375</v>
      </c>
      <c r="S43">
        <v>1730</v>
      </c>
      <c r="T43">
        <v>2089</v>
      </c>
      <c r="U43">
        <v>2632</v>
      </c>
      <c r="V43">
        <v>2834</v>
      </c>
      <c r="W43">
        <v>3558</v>
      </c>
      <c r="X43">
        <v>3761</v>
      </c>
      <c r="Y43">
        <v>4491</v>
      </c>
      <c r="Z43">
        <v>5439</v>
      </c>
      <c r="AA43">
        <v>7808</v>
      </c>
      <c r="AB43">
        <v>9459</v>
      </c>
      <c r="AC43">
        <v>16752</v>
      </c>
      <c r="AD43">
        <v>22252</v>
      </c>
      <c r="AE43">
        <v>37816</v>
      </c>
      <c r="AF43">
        <v>41515</v>
      </c>
      <c r="AG43">
        <v>55006</v>
      </c>
      <c r="AH43" s="21">
        <f t="shared" si="3"/>
        <v>1186.9718670076725</v>
      </c>
      <c r="AI43" s="21">
        <f t="shared" si="2"/>
        <v>1548.4143222506393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>
      <c r="A44">
        <v>43</v>
      </c>
      <c r="B44" s="21">
        <v>240.91</v>
      </c>
      <c r="C44" s="21">
        <v>306.49</v>
      </c>
      <c r="D44" s="21">
        <v>476.19</v>
      </c>
      <c r="E44" s="21">
        <v>513.64</v>
      </c>
      <c r="F44" s="21">
        <v>647.19000000000005</v>
      </c>
      <c r="G44" s="21">
        <v>790.04</v>
      </c>
      <c r="H44" s="21">
        <v>819.26</v>
      </c>
      <c r="I44" s="21">
        <v>994.59</v>
      </c>
      <c r="J44" s="21">
        <v>1071.43</v>
      </c>
      <c r="K44" s="21">
        <v>1349.57</v>
      </c>
      <c r="L44" s="21">
        <v>1358.23</v>
      </c>
      <c r="M44" s="21">
        <v>1709.96</v>
      </c>
      <c r="N44">
        <v>838</v>
      </c>
      <c r="O44">
        <v>1017</v>
      </c>
      <c r="P44">
        <v>1094</v>
      </c>
      <c r="Q44">
        <v>1377</v>
      </c>
      <c r="R44">
        <v>1385</v>
      </c>
      <c r="S44">
        <v>1744</v>
      </c>
      <c r="T44">
        <v>2105</v>
      </c>
      <c r="U44">
        <v>2652</v>
      </c>
      <c r="V44">
        <v>2857</v>
      </c>
      <c r="W44">
        <v>3587</v>
      </c>
      <c r="X44">
        <v>3791</v>
      </c>
      <c r="Y44">
        <v>4528</v>
      </c>
      <c r="Z44">
        <v>5484</v>
      </c>
      <c r="AA44">
        <v>7874</v>
      </c>
      <c r="AB44">
        <v>9539</v>
      </c>
      <c r="AC44">
        <v>16893</v>
      </c>
      <c r="AD44">
        <v>22439</v>
      </c>
      <c r="AE44">
        <v>38134</v>
      </c>
      <c r="AF44">
        <v>41864</v>
      </c>
      <c r="AG44">
        <v>55468</v>
      </c>
      <c r="AH44" s="21">
        <f t="shared" si="3"/>
        <v>1196.0537084398977</v>
      </c>
      <c r="AI44" s="21">
        <f t="shared" si="2"/>
        <v>1560.3682864450127</v>
      </c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>
      <c r="A45">
        <v>44</v>
      </c>
      <c r="B45" s="21">
        <v>242.77</v>
      </c>
      <c r="C45" s="21">
        <v>308.87</v>
      </c>
      <c r="D45" s="21">
        <v>479.88</v>
      </c>
      <c r="E45" s="21">
        <v>517.61</v>
      </c>
      <c r="F45" s="21">
        <v>652.20000000000005</v>
      </c>
      <c r="G45" s="21">
        <v>796.16</v>
      </c>
      <c r="H45" s="21">
        <v>825.61</v>
      </c>
      <c r="I45" s="21">
        <v>1002.29</v>
      </c>
      <c r="J45" s="21">
        <v>1079.73</v>
      </c>
      <c r="K45" s="21">
        <v>1360.02</v>
      </c>
      <c r="L45" s="21">
        <v>1368.74</v>
      </c>
      <c r="M45" s="21">
        <v>1723.2</v>
      </c>
      <c r="N45">
        <v>844</v>
      </c>
      <c r="O45">
        <v>1025</v>
      </c>
      <c r="P45">
        <v>1103</v>
      </c>
      <c r="Q45">
        <v>1387</v>
      </c>
      <c r="R45">
        <v>1396</v>
      </c>
      <c r="S45">
        <v>1757</v>
      </c>
      <c r="T45">
        <v>2121</v>
      </c>
      <c r="U45">
        <v>2674</v>
      </c>
      <c r="V45">
        <v>2880</v>
      </c>
      <c r="W45">
        <v>3616</v>
      </c>
      <c r="X45">
        <v>3822</v>
      </c>
      <c r="Y45">
        <v>4565</v>
      </c>
      <c r="Z45">
        <v>5530</v>
      </c>
      <c r="AA45">
        <v>7940</v>
      </c>
      <c r="AB45">
        <v>9620</v>
      </c>
      <c r="AC45">
        <v>17036</v>
      </c>
      <c r="AD45">
        <v>22630</v>
      </c>
      <c r="AE45">
        <v>38457</v>
      </c>
      <c r="AF45">
        <v>42218</v>
      </c>
      <c r="AG45">
        <v>55938</v>
      </c>
      <c r="AH45" s="21">
        <f t="shared" si="3"/>
        <v>1205.4143222506393</v>
      </c>
      <c r="AI45" s="21">
        <f t="shared" si="2"/>
        <v>1572.3452685421994</v>
      </c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>
      <c r="A46">
        <v>45</v>
      </c>
      <c r="B46" s="21">
        <v>244.64</v>
      </c>
      <c r="C46" s="21">
        <v>311.24</v>
      </c>
      <c r="D46" s="21">
        <v>483.57</v>
      </c>
      <c r="E46" s="21">
        <v>521.6</v>
      </c>
      <c r="F46" s="21">
        <v>657.22</v>
      </c>
      <c r="G46" s="21">
        <v>802.29</v>
      </c>
      <c r="H46" s="21">
        <v>831.96</v>
      </c>
      <c r="I46" s="21">
        <v>1010</v>
      </c>
      <c r="J46" s="21">
        <v>1088.03</v>
      </c>
      <c r="K46" s="21">
        <v>1370.48</v>
      </c>
      <c r="L46" s="21">
        <v>1379.27</v>
      </c>
      <c r="M46" s="21">
        <v>1736.45</v>
      </c>
      <c r="N46">
        <v>851</v>
      </c>
      <c r="O46">
        <v>1033</v>
      </c>
      <c r="P46">
        <v>1111</v>
      </c>
      <c r="Q46">
        <v>1398</v>
      </c>
      <c r="R46">
        <v>1407</v>
      </c>
      <c r="S46">
        <v>1771</v>
      </c>
      <c r="T46">
        <v>2138</v>
      </c>
      <c r="U46">
        <v>2695</v>
      </c>
      <c r="V46">
        <v>2903</v>
      </c>
      <c r="W46">
        <v>3645</v>
      </c>
      <c r="X46">
        <v>3853</v>
      </c>
      <c r="Y46">
        <v>4603</v>
      </c>
      <c r="Z46">
        <v>5575</v>
      </c>
      <c r="AA46">
        <v>8009</v>
      </c>
      <c r="AB46">
        <v>9703</v>
      </c>
      <c r="AC46">
        <v>17183</v>
      </c>
      <c r="AD46">
        <v>22825</v>
      </c>
      <c r="AE46">
        <v>38790</v>
      </c>
      <c r="AF46">
        <v>42584</v>
      </c>
      <c r="AG46">
        <v>56422</v>
      </c>
      <c r="AH46" s="21">
        <f t="shared" si="3"/>
        <v>1214.4961636828643</v>
      </c>
      <c r="AI46" s="21">
        <f t="shared" si="2"/>
        <v>1584.8107416879793</v>
      </c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>
      <c r="A47">
        <v>46</v>
      </c>
      <c r="B47" s="21">
        <v>246.57</v>
      </c>
      <c r="C47" s="21">
        <v>313.69</v>
      </c>
      <c r="D47" s="21">
        <v>487.37</v>
      </c>
      <c r="E47" s="21">
        <v>525.70000000000005</v>
      </c>
      <c r="F47" s="21">
        <v>662.38</v>
      </c>
      <c r="G47" s="21">
        <v>808.6</v>
      </c>
      <c r="H47" s="21">
        <v>838.5</v>
      </c>
      <c r="I47" s="21">
        <v>1017.94</v>
      </c>
      <c r="J47" s="21">
        <v>1096.5899999999999</v>
      </c>
      <c r="K47" s="21">
        <v>1381.26</v>
      </c>
      <c r="L47" s="21">
        <v>1390.12</v>
      </c>
      <c r="M47" s="21">
        <v>1750.11</v>
      </c>
      <c r="N47">
        <v>857</v>
      </c>
      <c r="O47">
        <v>1041</v>
      </c>
      <c r="P47">
        <v>1120</v>
      </c>
      <c r="Q47">
        <v>1409</v>
      </c>
      <c r="R47">
        <v>1418</v>
      </c>
      <c r="S47">
        <v>1784</v>
      </c>
      <c r="T47">
        <v>2155</v>
      </c>
      <c r="U47">
        <v>2716</v>
      </c>
      <c r="V47">
        <v>2926</v>
      </c>
      <c r="W47">
        <v>3675</v>
      </c>
      <c r="X47">
        <v>3885</v>
      </c>
      <c r="Y47">
        <v>4641</v>
      </c>
      <c r="Z47">
        <v>5623</v>
      </c>
      <c r="AA47">
        <v>8078</v>
      </c>
      <c r="AB47">
        <v>9787</v>
      </c>
      <c r="AC47">
        <v>17331</v>
      </c>
      <c r="AD47">
        <v>23022</v>
      </c>
      <c r="AE47">
        <v>39125</v>
      </c>
      <c r="AF47">
        <v>42951</v>
      </c>
      <c r="AG47">
        <v>56909</v>
      </c>
      <c r="AH47" s="21">
        <f t="shared" si="3"/>
        <v>1224.2173913043478</v>
      </c>
      <c r="AI47" s="21">
        <f t="shared" si="2"/>
        <v>1596.7877237851662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>
      <c r="A48">
        <v>47</v>
      </c>
      <c r="B48" s="21">
        <v>248.49</v>
      </c>
      <c r="C48" s="21">
        <v>316.14</v>
      </c>
      <c r="D48" s="21">
        <v>491.18</v>
      </c>
      <c r="E48" s="21">
        <v>529.80999999999995</v>
      </c>
      <c r="F48" s="21">
        <v>667.56</v>
      </c>
      <c r="G48" s="21">
        <v>814.91</v>
      </c>
      <c r="H48" s="21">
        <v>845.05</v>
      </c>
      <c r="I48" s="21">
        <v>1025.9000000000001</v>
      </c>
      <c r="J48" s="21">
        <v>1105.1600000000001</v>
      </c>
      <c r="K48" s="21">
        <v>1392.05</v>
      </c>
      <c r="L48" s="21">
        <v>1400.98</v>
      </c>
      <c r="M48" s="21">
        <v>1763.79</v>
      </c>
      <c r="N48">
        <v>864</v>
      </c>
      <c r="O48">
        <v>1049</v>
      </c>
      <c r="P48">
        <v>1129</v>
      </c>
      <c r="Q48">
        <v>1420</v>
      </c>
      <c r="R48">
        <v>1429</v>
      </c>
      <c r="S48">
        <v>1798</v>
      </c>
      <c r="T48">
        <v>2172</v>
      </c>
      <c r="U48">
        <v>2738</v>
      </c>
      <c r="V48">
        <v>2950</v>
      </c>
      <c r="W48">
        <v>3706</v>
      </c>
      <c r="X48">
        <v>3917</v>
      </c>
      <c r="Y48">
        <v>4680</v>
      </c>
      <c r="Z48">
        <v>5671</v>
      </c>
      <c r="AA48">
        <v>8149</v>
      </c>
      <c r="AB48">
        <v>9872</v>
      </c>
      <c r="AC48">
        <v>17482</v>
      </c>
      <c r="AD48">
        <v>23222</v>
      </c>
      <c r="AE48">
        <v>39465</v>
      </c>
      <c r="AF48">
        <v>43325</v>
      </c>
      <c r="AG48">
        <v>57404</v>
      </c>
      <c r="AH48" s="21">
        <f t="shared" si="3"/>
        <v>1233.9386189258312</v>
      </c>
      <c r="AI48" s="21">
        <f t="shared" si="2"/>
        <v>1609.2531969309462</v>
      </c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>
      <c r="A49">
        <v>48</v>
      </c>
      <c r="B49" s="21">
        <v>250.45</v>
      </c>
      <c r="C49" s="21">
        <v>318.63</v>
      </c>
      <c r="D49" s="21">
        <v>495.05</v>
      </c>
      <c r="E49" s="21">
        <v>533.98</v>
      </c>
      <c r="F49" s="21">
        <v>672.82</v>
      </c>
      <c r="G49" s="21">
        <v>821.33</v>
      </c>
      <c r="H49" s="21">
        <v>851.71</v>
      </c>
      <c r="I49" s="21">
        <v>1033.98</v>
      </c>
      <c r="J49" s="21">
        <v>1113.8599999999999</v>
      </c>
      <c r="K49" s="21">
        <v>1403.02</v>
      </c>
      <c r="L49" s="21">
        <v>1412.02</v>
      </c>
      <c r="M49" s="21">
        <v>1777.68</v>
      </c>
      <c r="N49">
        <v>871</v>
      </c>
      <c r="O49">
        <v>1058</v>
      </c>
      <c r="P49">
        <v>1137</v>
      </c>
      <c r="Q49">
        <v>1431</v>
      </c>
      <c r="R49">
        <v>1440</v>
      </c>
      <c r="S49">
        <v>1813</v>
      </c>
      <c r="T49">
        <v>2189</v>
      </c>
      <c r="U49">
        <v>2761</v>
      </c>
      <c r="V49">
        <v>2974</v>
      </c>
      <c r="W49">
        <v>3737</v>
      </c>
      <c r="X49">
        <v>3950</v>
      </c>
      <c r="Y49">
        <v>4720</v>
      </c>
      <c r="Z49">
        <v>5719</v>
      </c>
      <c r="AA49">
        <v>8220</v>
      </c>
      <c r="AB49">
        <v>9958</v>
      </c>
      <c r="AC49">
        <v>17635</v>
      </c>
      <c r="AD49">
        <v>23426</v>
      </c>
      <c r="AE49">
        <v>39811</v>
      </c>
      <c r="AF49">
        <v>43705</v>
      </c>
      <c r="AG49">
        <v>57907</v>
      </c>
      <c r="AH49" s="21">
        <f t="shared" si="3"/>
        <v>1243.0204603580562</v>
      </c>
      <c r="AI49" s="21">
        <f t="shared" si="2"/>
        <v>1622.2071611253195</v>
      </c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>
      <c r="A50">
        <v>49</v>
      </c>
      <c r="B50" s="21">
        <v>252.47</v>
      </c>
      <c r="C50" s="21">
        <v>321.2</v>
      </c>
      <c r="D50" s="21">
        <v>499.04</v>
      </c>
      <c r="E50" s="21">
        <v>538.28</v>
      </c>
      <c r="F50" s="21">
        <v>678.24</v>
      </c>
      <c r="G50" s="21">
        <v>827.95</v>
      </c>
      <c r="H50" s="21">
        <v>858.57</v>
      </c>
      <c r="I50" s="21">
        <v>1042.3</v>
      </c>
      <c r="J50" s="21">
        <v>1122.83</v>
      </c>
      <c r="K50" s="21">
        <v>1414.31</v>
      </c>
      <c r="L50" s="21">
        <v>1423.39</v>
      </c>
      <c r="M50" s="21">
        <v>1791.99</v>
      </c>
      <c r="N50">
        <v>878</v>
      </c>
      <c r="O50">
        <v>1066</v>
      </c>
      <c r="P50">
        <v>1147</v>
      </c>
      <c r="Q50">
        <v>1443</v>
      </c>
      <c r="R50">
        <v>1452</v>
      </c>
      <c r="S50">
        <v>1827</v>
      </c>
      <c r="T50">
        <v>2207</v>
      </c>
      <c r="U50">
        <v>2784</v>
      </c>
      <c r="V50">
        <v>2999</v>
      </c>
      <c r="W50">
        <v>3768</v>
      </c>
      <c r="X50">
        <v>3983</v>
      </c>
      <c r="Y50">
        <v>4760</v>
      </c>
      <c r="Z50">
        <v>5769</v>
      </c>
      <c r="AA50">
        <v>8293</v>
      </c>
      <c r="AB50">
        <v>10046</v>
      </c>
      <c r="AC50">
        <v>17792</v>
      </c>
      <c r="AD50">
        <v>23634</v>
      </c>
      <c r="AE50">
        <v>40164</v>
      </c>
      <c r="AF50">
        <v>44092</v>
      </c>
      <c r="AG50">
        <v>58420</v>
      </c>
      <c r="AH50" s="21">
        <f t="shared" si="3"/>
        <v>1253.7416879795396</v>
      </c>
      <c r="AI50" s="21">
        <f t="shared" si="2"/>
        <v>1635.1841432225062</v>
      </c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>
      <c r="A51">
        <v>50</v>
      </c>
      <c r="B51" s="21">
        <v>254.49</v>
      </c>
      <c r="C51" s="21">
        <v>323.77</v>
      </c>
      <c r="D51" s="21">
        <v>503.03</v>
      </c>
      <c r="E51" s="21">
        <v>542.59</v>
      </c>
      <c r="F51" s="21">
        <v>683.66</v>
      </c>
      <c r="G51" s="21">
        <v>834.57</v>
      </c>
      <c r="H51" s="21">
        <v>865.44</v>
      </c>
      <c r="I51" s="21">
        <v>1050.6500000000001</v>
      </c>
      <c r="J51" s="21">
        <v>1131.82</v>
      </c>
      <c r="K51" s="21">
        <v>1425.63</v>
      </c>
      <c r="L51" s="21">
        <v>1434.78</v>
      </c>
      <c r="M51" s="21">
        <v>1806.33</v>
      </c>
      <c r="N51">
        <v>885</v>
      </c>
      <c r="O51">
        <v>1075</v>
      </c>
      <c r="P51">
        <v>1156</v>
      </c>
      <c r="Q51">
        <v>1454</v>
      </c>
      <c r="R51">
        <v>1463</v>
      </c>
      <c r="S51">
        <v>1842</v>
      </c>
      <c r="T51">
        <v>2225</v>
      </c>
      <c r="U51">
        <v>2807</v>
      </c>
      <c r="V51">
        <v>3024</v>
      </c>
      <c r="W51">
        <v>3800</v>
      </c>
      <c r="X51">
        <v>4017</v>
      </c>
      <c r="Y51">
        <v>4802</v>
      </c>
      <c r="Z51">
        <v>5820</v>
      </c>
      <c r="AA51">
        <v>8368</v>
      </c>
      <c r="AB51">
        <v>10137</v>
      </c>
      <c r="AC51">
        <v>17952</v>
      </c>
      <c r="AD51">
        <v>23847</v>
      </c>
      <c r="AE51">
        <v>40527</v>
      </c>
      <c r="AF51">
        <v>44490</v>
      </c>
      <c r="AG51">
        <v>58948</v>
      </c>
      <c r="AH51" s="21">
        <f t="shared" si="3"/>
        <v>1263.462915601023</v>
      </c>
      <c r="AI51" s="21">
        <f t="shared" si="2"/>
        <v>1648.1381074168798</v>
      </c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>
      <c r="A52">
        <v>51</v>
      </c>
      <c r="B52" s="21">
        <v>256.57</v>
      </c>
      <c r="C52" s="21">
        <v>326.42</v>
      </c>
      <c r="D52" s="21">
        <v>507.15</v>
      </c>
      <c r="E52" s="21">
        <v>547.03</v>
      </c>
      <c r="F52" s="21">
        <v>689.26</v>
      </c>
      <c r="G52" s="21">
        <v>841.4</v>
      </c>
      <c r="H52" s="21">
        <v>872.52</v>
      </c>
      <c r="I52" s="21">
        <v>1059.24</v>
      </c>
      <c r="J52" s="21">
        <v>1141.08</v>
      </c>
      <c r="K52" s="21">
        <v>1437.3</v>
      </c>
      <c r="L52" s="21">
        <v>1446.52</v>
      </c>
      <c r="M52" s="21">
        <v>1821.12</v>
      </c>
      <c r="N52">
        <v>892</v>
      </c>
      <c r="O52">
        <v>1083</v>
      </c>
      <c r="P52">
        <v>1165</v>
      </c>
      <c r="Q52">
        <v>1466</v>
      </c>
      <c r="R52">
        <v>1475</v>
      </c>
      <c r="S52">
        <v>1857</v>
      </c>
      <c r="T52">
        <v>2243</v>
      </c>
      <c r="U52">
        <v>2830</v>
      </c>
      <c r="V52">
        <v>3050</v>
      </c>
      <c r="W52">
        <v>3833</v>
      </c>
      <c r="X52">
        <v>4052</v>
      </c>
      <c r="Y52">
        <v>4844</v>
      </c>
      <c r="Z52">
        <v>5871</v>
      </c>
      <c r="AA52">
        <v>8443</v>
      </c>
      <c r="AB52">
        <v>10229</v>
      </c>
      <c r="AC52">
        <v>18114</v>
      </c>
      <c r="AD52">
        <v>24062</v>
      </c>
      <c r="AE52">
        <v>40892</v>
      </c>
      <c r="AF52">
        <v>44891</v>
      </c>
      <c r="AG52">
        <v>59480</v>
      </c>
      <c r="AH52" s="21">
        <f t="shared" si="3"/>
        <v>1273.5447570332481</v>
      </c>
      <c r="AI52" s="21">
        <f t="shared" si="2"/>
        <v>1661.6035805626598</v>
      </c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>
      <c r="A53">
        <v>52</v>
      </c>
      <c r="B53" s="21">
        <v>258.66000000000003</v>
      </c>
      <c r="C53" s="21">
        <v>329.07</v>
      </c>
      <c r="D53" s="21">
        <v>511.27</v>
      </c>
      <c r="E53" s="21">
        <v>551.48</v>
      </c>
      <c r="F53" s="21">
        <v>694.86</v>
      </c>
      <c r="G53" s="21">
        <v>848.25</v>
      </c>
      <c r="H53" s="21">
        <v>879.62</v>
      </c>
      <c r="I53" s="21">
        <v>1067.8599999999999</v>
      </c>
      <c r="J53" s="21">
        <v>1150.3599999999999</v>
      </c>
      <c r="K53" s="21">
        <v>1448.99</v>
      </c>
      <c r="L53" s="21">
        <v>1458.28</v>
      </c>
      <c r="M53" s="21">
        <v>1835.93</v>
      </c>
      <c r="N53">
        <v>899</v>
      </c>
      <c r="O53">
        <v>1092</v>
      </c>
      <c r="P53">
        <v>1175</v>
      </c>
      <c r="Q53">
        <v>1478</v>
      </c>
      <c r="R53">
        <v>1487</v>
      </c>
      <c r="S53">
        <v>1872</v>
      </c>
      <c r="T53">
        <v>2262</v>
      </c>
      <c r="U53">
        <v>2854</v>
      </c>
      <c r="V53">
        <v>3075</v>
      </c>
      <c r="W53">
        <v>3866</v>
      </c>
      <c r="X53">
        <v>4087</v>
      </c>
      <c r="Y53">
        <v>4886</v>
      </c>
      <c r="Z53">
        <v>5924</v>
      </c>
      <c r="AA53">
        <v>8520</v>
      </c>
      <c r="AB53">
        <v>10322</v>
      </c>
      <c r="AC53">
        <v>18279</v>
      </c>
      <c r="AD53">
        <v>24281</v>
      </c>
      <c r="AE53">
        <v>41264</v>
      </c>
      <c r="AF53">
        <v>45300</v>
      </c>
      <c r="AG53">
        <v>60020</v>
      </c>
      <c r="AH53" s="21">
        <f t="shared" si="3"/>
        <v>1284.2659846547313</v>
      </c>
      <c r="AI53" s="21">
        <f t="shared" si="2"/>
        <v>1675.0690537084397</v>
      </c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>
      <c r="A54">
        <v>53</v>
      </c>
      <c r="B54" s="21">
        <v>260.77999999999997</v>
      </c>
      <c r="C54" s="21">
        <v>331.77</v>
      </c>
      <c r="D54" s="21">
        <v>515.46</v>
      </c>
      <c r="E54" s="21">
        <v>556</v>
      </c>
      <c r="F54" s="21">
        <v>700.56</v>
      </c>
      <c r="G54" s="21">
        <v>855.2</v>
      </c>
      <c r="H54" s="21">
        <v>886.83</v>
      </c>
      <c r="I54" s="21">
        <v>1076.6199999999999</v>
      </c>
      <c r="J54" s="21">
        <v>1159.79</v>
      </c>
      <c r="K54" s="21">
        <v>1460.87</v>
      </c>
      <c r="L54" s="21">
        <v>1470.24</v>
      </c>
      <c r="M54" s="21">
        <v>1850.98</v>
      </c>
      <c r="N54">
        <v>907</v>
      </c>
      <c r="O54">
        <v>1101</v>
      </c>
      <c r="P54">
        <v>1184</v>
      </c>
      <c r="Q54">
        <v>1490</v>
      </c>
      <c r="R54">
        <v>1500</v>
      </c>
      <c r="S54">
        <v>1887</v>
      </c>
      <c r="T54">
        <v>2281</v>
      </c>
      <c r="U54">
        <v>2879</v>
      </c>
      <c r="V54">
        <v>3102</v>
      </c>
      <c r="W54">
        <v>3900</v>
      </c>
      <c r="X54">
        <v>4123</v>
      </c>
      <c r="Y54">
        <v>4929</v>
      </c>
      <c r="Z54">
        <v>5976</v>
      </c>
      <c r="AA54">
        <v>8598</v>
      </c>
      <c r="AB54">
        <v>10416</v>
      </c>
      <c r="AC54">
        <v>18447</v>
      </c>
      <c r="AD54">
        <v>24504</v>
      </c>
      <c r="AE54">
        <v>41643</v>
      </c>
      <c r="AF54">
        <v>45715</v>
      </c>
      <c r="AG54">
        <v>60571</v>
      </c>
      <c r="AH54" s="21">
        <f t="shared" si="3"/>
        <v>1294.3478260869565</v>
      </c>
      <c r="AI54" s="21">
        <f t="shared" si="2"/>
        <v>1689.0460358056266</v>
      </c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>
      <c r="A55">
        <v>54</v>
      </c>
      <c r="B55" s="21">
        <v>262.97000000000003</v>
      </c>
      <c r="C55" s="21">
        <v>334.55</v>
      </c>
      <c r="D55" s="21">
        <v>519.79</v>
      </c>
      <c r="E55" s="21">
        <v>560.66</v>
      </c>
      <c r="F55" s="21">
        <v>706.44</v>
      </c>
      <c r="G55" s="21">
        <v>862.37</v>
      </c>
      <c r="H55" s="21">
        <v>894.27</v>
      </c>
      <c r="I55" s="21">
        <v>1085.6500000000001</v>
      </c>
      <c r="J55" s="21">
        <v>1169.52</v>
      </c>
      <c r="K55" s="21">
        <v>1473.12</v>
      </c>
      <c r="L55" s="21">
        <v>1482.58</v>
      </c>
      <c r="M55" s="21">
        <v>1866.51</v>
      </c>
      <c r="N55">
        <v>914</v>
      </c>
      <c r="O55">
        <v>1110</v>
      </c>
      <c r="P55">
        <v>1194</v>
      </c>
      <c r="Q55">
        <v>1503</v>
      </c>
      <c r="R55">
        <v>1512</v>
      </c>
      <c r="S55">
        <v>1903</v>
      </c>
      <c r="T55">
        <v>2300</v>
      </c>
      <c r="U55">
        <v>2903</v>
      </c>
      <c r="V55">
        <v>3129</v>
      </c>
      <c r="W55">
        <v>3934</v>
      </c>
      <c r="X55">
        <v>4159</v>
      </c>
      <c r="Y55">
        <v>4974</v>
      </c>
      <c r="Z55">
        <v>6031</v>
      </c>
      <c r="AA55">
        <v>8678</v>
      </c>
      <c r="AB55">
        <v>10513</v>
      </c>
      <c r="AC55">
        <v>18618</v>
      </c>
      <c r="AD55">
        <v>24731</v>
      </c>
      <c r="AE55">
        <v>42028</v>
      </c>
      <c r="AF55">
        <v>46139</v>
      </c>
      <c r="AG55">
        <v>61132</v>
      </c>
      <c r="AH55" s="21">
        <f t="shared" si="3"/>
        <v>1305.4296675191815</v>
      </c>
      <c r="AI55" s="21">
        <f t="shared" si="2"/>
        <v>1703</v>
      </c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>
      <c r="A56">
        <v>55</v>
      </c>
      <c r="B56" s="21">
        <v>265.16000000000003</v>
      </c>
      <c r="C56" s="21">
        <v>337.34</v>
      </c>
      <c r="D56" s="21">
        <v>524.12</v>
      </c>
      <c r="E56" s="21">
        <v>565.34</v>
      </c>
      <c r="F56" s="21">
        <v>712.33</v>
      </c>
      <c r="G56" s="21">
        <v>869.57</v>
      </c>
      <c r="H56" s="21">
        <v>901.73</v>
      </c>
      <c r="I56" s="21">
        <v>1094.7</v>
      </c>
      <c r="J56" s="21">
        <v>1179.27</v>
      </c>
      <c r="K56" s="21">
        <v>1485.41</v>
      </c>
      <c r="L56" s="21">
        <v>1494.94</v>
      </c>
      <c r="M56" s="21">
        <v>1882.07</v>
      </c>
      <c r="N56">
        <v>922</v>
      </c>
      <c r="O56">
        <v>1120</v>
      </c>
      <c r="P56">
        <v>1204</v>
      </c>
      <c r="Q56">
        <v>1515</v>
      </c>
      <c r="R56">
        <v>1525</v>
      </c>
      <c r="S56">
        <v>1919</v>
      </c>
      <c r="T56">
        <v>2320</v>
      </c>
      <c r="U56">
        <v>2928</v>
      </c>
      <c r="V56">
        <v>3156</v>
      </c>
      <c r="W56">
        <v>3969</v>
      </c>
      <c r="X56">
        <v>4196</v>
      </c>
      <c r="Y56">
        <v>5018</v>
      </c>
      <c r="Z56">
        <v>6086</v>
      </c>
      <c r="AA56">
        <v>8760</v>
      </c>
      <c r="AB56">
        <v>10612</v>
      </c>
      <c r="AC56">
        <v>18794</v>
      </c>
      <c r="AD56">
        <v>24965</v>
      </c>
      <c r="AE56">
        <v>42426</v>
      </c>
      <c r="AF56">
        <v>46576</v>
      </c>
      <c r="AG56">
        <v>61711</v>
      </c>
      <c r="AH56" s="21">
        <f t="shared" si="3"/>
        <v>1316.1508951406649</v>
      </c>
      <c r="AI56" s="21">
        <f t="shared" si="2"/>
        <v>1717.4654731457799</v>
      </c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>
      <c r="A57">
        <v>56</v>
      </c>
      <c r="B57" s="21">
        <v>267.42</v>
      </c>
      <c r="C57" s="21">
        <v>340.22</v>
      </c>
      <c r="D57" s="21">
        <v>528.59</v>
      </c>
      <c r="E57" s="21">
        <v>570.16</v>
      </c>
      <c r="F57" s="21">
        <v>718.4</v>
      </c>
      <c r="G57" s="21">
        <v>876.98</v>
      </c>
      <c r="H57" s="21">
        <v>909.42</v>
      </c>
      <c r="I57" s="21">
        <v>1104.04</v>
      </c>
      <c r="J57" s="21">
        <v>1189.33</v>
      </c>
      <c r="K57" s="21">
        <v>1498.08</v>
      </c>
      <c r="L57" s="21">
        <v>1507.69</v>
      </c>
      <c r="M57" s="21">
        <v>1898.13</v>
      </c>
      <c r="N57">
        <v>930</v>
      </c>
      <c r="O57">
        <v>1129</v>
      </c>
      <c r="P57">
        <v>1215</v>
      </c>
      <c r="Q57">
        <v>1528</v>
      </c>
      <c r="R57">
        <v>1538</v>
      </c>
      <c r="S57">
        <v>1935</v>
      </c>
      <c r="T57">
        <v>2340</v>
      </c>
      <c r="U57">
        <v>2954</v>
      </c>
      <c r="V57">
        <v>3184</v>
      </c>
      <c r="W57">
        <v>4004</v>
      </c>
      <c r="X57">
        <v>4234</v>
      </c>
      <c r="Y57">
        <v>5064</v>
      </c>
      <c r="Z57">
        <v>6142</v>
      </c>
      <c r="AA57">
        <v>8843</v>
      </c>
      <c r="AB57">
        <v>10713</v>
      </c>
      <c r="AC57">
        <v>18971</v>
      </c>
      <c r="AD57">
        <v>25201</v>
      </c>
      <c r="AE57">
        <v>42827</v>
      </c>
      <c r="AF57">
        <v>47015</v>
      </c>
      <c r="AG57">
        <v>62294</v>
      </c>
      <c r="AH57" s="21">
        <f t="shared" si="3"/>
        <v>1327.8721227621481</v>
      </c>
      <c r="AI57" s="21">
        <f t="shared" si="2"/>
        <v>1731.9309462915601</v>
      </c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>
      <c r="A58">
        <v>57</v>
      </c>
      <c r="B58" s="21">
        <v>269.69</v>
      </c>
      <c r="C58" s="21">
        <v>343.11</v>
      </c>
      <c r="D58" s="21">
        <v>533.07000000000005</v>
      </c>
      <c r="E58" s="21">
        <v>574.99</v>
      </c>
      <c r="F58" s="21">
        <v>724.5</v>
      </c>
      <c r="G58" s="21">
        <v>884.42</v>
      </c>
      <c r="H58" s="21">
        <v>917.13</v>
      </c>
      <c r="I58" s="21">
        <v>1113.4000000000001</v>
      </c>
      <c r="J58" s="21">
        <v>1199.42</v>
      </c>
      <c r="K58" s="21">
        <v>1510.78</v>
      </c>
      <c r="L58" s="21">
        <v>1520.47</v>
      </c>
      <c r="M58" s="21">
        <v>1914.22</v>
      </c>
      <c r="N58">
        <v>938</v>
      </c>
      <c r="O58">
        <v>1139</v>
      </c>
      <c r="P58">
        <v>1225</v>
      </c>
      <c r="Q58">
        <v>1541</v>
      </c>
      <c r="R58">
        <v>1551</v>
      </c>
      <c r="S58">
        <v>1952</v>
      </c>
      <c r="T58">
        <v>2360</v>
      </c>
      <c r="U58">
        <v>2980</v>
      </c>
      <c r="V58">
        <v>3212</v>
      </c>
      <c r="W58">
        <v>4040</v>
      </c>
      <c r="X58">
        <v>4272</v>
      </c>
      <c r="Y58">
        <v>5111</v>
      </c>
      <c r="Z58">
        <v>6199</v>
      </c>
      <c r="AA58">
        <v>8927</v>
      </c>
      <c r="AB58">
        <v>10815</v>
      </c>
      <c r="AC58">
        <v>19152</v>
      </c>
      <c r="AD58">
        <v>25441</v>
      </c>
      <c r="AE58">
        <v>43235</v>
      </c>
      <c r="AF58">
        <v>47463</v>
      </c>
      <c r="AG58">
        <v>62887</v>
      </c>
      <c r="AH58" s="21">
        <f t="shared" si="3"/>
        <v>1338.9539641943734</v>
      </c>
      <c r="AI58" s="21">
        <f t="shared" si="2"/>
        <v>1746.8849104859332</v>
      </c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>
      <c r="A59">
        <v>58</v>
      </c>
      <c r="B59" s="21">
        <v>271.99</v>
      </c>
      <c r="C59" s="21">
        <v>346.04</v>
      </c>
      <c r="D59" s="21">
        <v>537.63</v>
      </c>
      <c r="E59" s="21">
        <v>579.91</v>
      </c>
      <c r="F59" s="21">
        <v>730.69</v>
      </c>
      <c r="G59" s="21">
        <v>891.98</v>
      </c>
      <c r="H59" s="21">
        <v>924.98</v>
      </c>
      <c r="I59" s="21">
        <v>1122.92</v>
      </c>
      <c r="J59" s="21">
        <v>1209.68</v>
      </c>
      <c r="K59" s="21">
        <v>1523.7</v>
      </c>
      <c r="L59" s="21">
        <v>1533.48</v>
      </c>
      <c r="M59" s="21">
        <v>1930.6</v>
      </c>
      <c r="N59">
        <v>946</v>
      </c>
      <c r="O59">
        <v>1149</v>
      </c>
      <c r="P59">
        <v>1235</v>
      </c>
      <c r="Q59">
        <v>1554</v>
      </c>
      <c r="R59">
        <v>1564</v>
      </c>
      <c r="S59">
        <v>1968</v>
      </c>
      <c r="T59">
        <v>2381</v>
      </c>
      <c r="U59">
        <v>3007</v>
      </c>
      <c r="V59">
        <v>3241</v>
      </c>
      <c r="W59">
        <v>4078</v>
      </c>
      <c r="X59">
        <v>4311</v>
      </c>
      <c r="Y59">
        <v>5158</v>
      </c>
      <c r="Z59">
        <v>6258</v>
      </c>
      <c r="AA59">
        <v>9013</v>
      </c>
      <c r="AB59">
        <v>10919</v>
      </c>
      <c r="AC59">
        <v>19336</v>
      </c>
      <c r="AD59">
        <v>25685</v>
      </c>
      <c r="AE59">
        <v>43651</v>
      </c>
      <c r="AF59">
        <v>47920</v>
      </c>
      <c r="AG59">
        <v>63492</v>
      </c>
      <c r="AH59" s="21">
        <f t="shared" si="3"/>
        <v>1350.0358056265984</v>
      </c>
      <c r="AI59" s="21">
        <f t="shared" si="2"/>
        <v>1761.3503836317136</v>
      </c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>
      <c r="A60">
        <v>59</v>
      </c>
      <c r="B60" s="21">
        <v>274.37</v>
      </c>
      <c r="C60" s="21">
        <v>349.07</v>
      </c>
      <c r="D60" s="21">
        <v>542.34</v>
      </c>
      <c r="E60" s="21">
        <v>584.99</v>
      </c>
      <c r="F60" s="21">
        <v>737.09</v>
      </c>
      <c r="G60" s="21">
        <v>899.79</v>
      </c>
      <c r="H60" s="21">
        <v>933.07</v>
      </c>
      <c r="I60" s="21">
        <v>1132.75</v>
      </c>
      <c r="J60" s="21">
        <v>1220.26</v>
      </c>
      <c r="K60" s="21">
        <v>1537.04</v>
      </c>
      <c r="L60" s="21">
        <v>1546.9</v>
      </c>
      <c r="M60" s="21">
        <v>1947.49</v>
      </c>
      <c r="N60">
        <v>954</v>
      </c>
      <c r="O60">
        <v>1159</v>
      </c>
      <c r="P60">
        <v>1246</v>
      </c>
      <c r="Q60">
        <v>1568</v>
      </c>
      <c r="R60">
        <v>1578</v>
      </c>
      <c r="S60">
        <v>1986</v>
      </c>
      <c r="T60">
        <v>2402</v>
      </c>
      <c r="U60">
        <v>3034</v>
      </c>
      <c r="V60">
        <v>3270</v>
      </c>
      <c r="W60">
        <v>4115</v>
      </c>
      <c r="X60">
        <v>4352</v>
      </c>
      <c r="Y60">
        <v>5207</v>
      </c>
      <c r="Z60">
        <v>6317</v>
      </c>
      <c r="AA60">
        <v>9100</v>
      </c>
      <c r="AB60">
        <v>11025</v>
      </c>
      <c r="AC60">
        <v>19524</v>
      </c>
      <c r="AD60">
        <v>25935</v>
      </c>
      <c r="AE60">
        <v>44075</v>
      </c>
      <c r="AF60">
        <v>48385</v>
      </c>
      <c r="AG60">
        <v>64109</v>
      </c>
      <c r="AH60" s="21">
        <f t="shared" si="3"/>
        <v>1362.1176470588234</v>
      </c>
      <c r="AI60" s="21">
        <f t="shared" si="2"/>
        <v>1777.304347826087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>
      <c r="A61">
        <v>60</v>
      </c>
      <c r="B61" s="21">
        <v>276.76</v>
      </c>
      <c r="C61" s="21">
        <v>352.11</v>
      </c>
      <c r="D61" s="21">
        <v>547.05999999999995</v>
      </c>
      <c r="E61" s="21">
        <v>590.08000000000004</v>
      </c>
      <c r="F61" s="21">
        <v>743.5</v>
      </c>
      <c r="G61" s="21">
        <v>907.62</v>
      </c>
      <c r="H61" s="21">
        <v>941.19</v>
      </c>
      <c r="I61" s="21">
        <v>1142.6099999999999</v>
      </c>
      <c r="J61" s="21">
        <v>1230.8800000000001</v>
      </c>
      <c r="K61" s="21">
        <v>1550.42</v>
      </c>
      <c r="L61" s="21">
        <v>1560.36</v>
      </c>
      <c r="M61" s="21">
        <v>1964.44</v>
      </c>
      <c r="N61">
        <v>962</v>
      </c>
      <c r="O61">
        <v>1169</v>
      </c>
      <c r="P61">
        <v>1257</v>
      </c>
      <c r="Q61">
        <v>1581</v>
      </c>
      <c r="R61">
        <v>1591</v>
      </c>
      <c r="S61">
        <v>2003</v>
      </c>
      <c r="T61">
        <v>2423</v>
      </c>
      <c r="U61">
        <v>3061</v>
      </c>
      <c r="V61">
        <v>3300</v>
      </c>
      <c r="W61">
        <v>4153</v>
      </c>
      <c r="X61">
        <v>4392</v>
      </c>
      <c r="Y61">
        <v>5255</v>
      </c>
      <c r="Z61">
        <v>6378</v>
      </c>
      <c r="AA61">
        <v>9191</v>
      </c>
      <c r="AB61">
        <v>11134</v>
      </c>
      <c r="AC61">
        <v>19718</v>
      </c>
      <c r="AD61">
        <v>26193</v>
      </c>
      <c r="AE61">
        <v>44513</v>
      </c>
      <c r="AF61">
        <v>48866</v>
      </c>
      <c r="AG61">
        <v>64746</v>
      </c>
      <c r="AH61" s="21">
        <f t="shared" si="3"/>
        <v>1373.8388746803068</v>
      </c>
      <c r="AI61" s="21">
        <f t="shared" si="2"/>
        <v>1792.2583120204604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>
      <c r="A62">
        <v>61</v>
      </c>
      <c r="B62" s="21">
        <v>279.23</v>
      </c>
      <c r="C62" s="21">
        <v>355.24</v>
      </c>
      <c r="D62" s="21">
        <v>551.92999999999995</v>
      </c>
      <c r="E62" s="21">
        <v>595.33000000000004</v>
      </c>
      <c r="F62" s="21">
        <v>750.13</v>
      </c>
      <c r="G62" s="21">
        <v>915.7</v>
      </c>
      <c r="H62" s="21">
        <v>949.57</v>
      </c>
      <c r="I62" s="21">
        <v>1152.78</v>
      </c>
      <c r="J62" s="21">
        <v>1241.8499999999999</v>
      </c>
      <c r="K62" s="21">
        <v>1564.22</v>
      </c>
      <c r="L62" s="21">
        <v>1574.26</v>
      </c>
      <c r="M62" s="21">
        <v>1981.94</v>
      </c>
      <c r="N62">
        <v>971</v>
      </c>
      <c r="O62">
        <v>1179</v>
      </c>
      <c r="P62">
        <v>1268</v>
      </c>
      <c r="Q62">
        <v>1596</v>
      </c>
      <c r="R62">
        <v>1606</v>
      </c>
      <c r="S62">
        <v>2021</v>
      </c>
      <c r="T62">
        <v>2445</v>
      </c>
      <c r="U62">
        <v>3089</v>
      </c>
      <c r="V62">
        <v>3330</v>
      </c>
      <c r="W62">
        <v>4192</v>
      </c>
      <c r="X62">
        <v>4433</v>
      </c>
      <c r="Y62">
        <v>5306</v>
      </c>
      <c r="Z62">
        <v>6440</v>
      </c>
      <c r="AA62">
        <v>9282</v>
      </c>
      <c r="AB62">
        <v>11245</v>
      </c>
      <c r="AC62">
        <v>19913</v>
      </c>
      <c r="AD62">
        <v>26452</v>
      </c>
      <c r="AE62">
        <v>44954</v>
      </c>
      <c r="AF62">
        <v>49350</v>
      </c>
      <c r="AG62">
        <v>65387</v>
      </c>
      <c r="AH62" s="21">
        <f t="shared" si="3"/>
        <v>1386.2813299232735</v>
      </c>
      <c r="AI62" s="21">
        <f t="shared" si="2"/>
        <v>1808.7237851662403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>
      <c r="A63">
        <v>62</v>
      </c>
      <c r="B63" s="21">
        <v>281.7</v>
      </c>
      <c r="C63" s="21">
        <v>358.39</v>
      </c>
      <c r="D63" s="21">
        <v>556.82000000000005</v>
      </c>
      <c r="E63" s="21">
        <v>600.61</v>
      </c>
      <c r="F63" s="21">
        <v>756.77</v>
      </c>
      <c r="G63" s="21">
        <v>923.82</v>
      </c>
      <c r="H63" s="21">
        <v>957.99</v>
      </c>
      <c r="I63" s="21">
        <v>1163</v>
      </c>
      <c r="J63" s="21">
        <v>1252.8499999999999</v>
      </c>
      <c r="K63" s="21">
        <v>1578.08</v>
      </c>
      <c r="L63" s="21">
        <v>1588.21</v>
      </c>
      <c r="M63" s="21">
        <v>1999.49</v>
      </c>
      <c r="N63">
        <v>979</v>
      </c>
      <c r="O63">
        <v>1190</v>
      </c>
      <c r="P63">
        <v>1279</v>
      </c>
      <c r="Q63">
        <v>1610</v>
      </c>
      <c r="R63">
        <v>1620</v>
      </c>
      <c r="S63">
        <v>2039</v>
      </c>
      <c r="T63">
        <v>2467</v>
      </c>
      <c r="U63">
        <v>3118</v>
      </c>
      <c r="V63">
        <v>3362</v>
      </c>
      <c r="W63">
        <v>4232</v>
      </c>
      <c r="X63">
        <v>4475</v>
      </c>
      <c r="Y63">
        <v>5357</v>
      </c>
      <c r="Z63">
        <v>6502</v>
      </c>
      <c r="AA63">
        <v>9375</v>
      </c>
      <c r="AB63">
        <v>11357</v>
      </c>
      <c r="AC63">
        <v>20113</v>
      </c>
      <c r="AD63">
        <v>26717</v>
      </c>
      <c r="AE63">
        <v>45403</v>
      </c>
      <c r="AF63">
        <v>49844</v>
      </c>
      <c r="AG63">
        <v>66041</v>
      </c>
      <c r="AH63" s="21">
        <f t="shared" si="3"/>
        <v>1398.3631713554987</v>
      </c>
      <c r="AI63" s="21">
        <f t="shared" si="2"/>
        <v>1824.6777493606137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>
      <c r="A64">
        <v>63</v>
      </c>
      <c r="B64" s="21">
        <v>284.22000000000003</v>
      </c>
      <c r="C64" s="21">
        <v>361.59</v>
      </c>
      <c r="D64" s="21">
        <v>561.79999999999995</v>
      </c>
      <c r="E64" s="21">
        <v>605.98</v>
      </c>
      <c r="F64" s="21">
        <v>763.53</v>
      </c>
      <c r="G64" s="21">
        <v>932.07</v>
      </c>
      <c r="H64" s="21">
        <v>966.55</v>
      </c>
      <c r="I64" s="21">
        <v>1173.3900000000001</v>
      </c>
      <c r="J64" s="21">
        <v>1264.04</v>
      </c>
      <c r="K64" s="21">
        <v>1592.19</v>
      </c>
      <c r="L64" s="21">
        <v>1602.4</v>
      </c>
      <c r="M64" s="21">
        <v>2017.36</v>
      </c>
      <c r="N64">
        <v>988</v>
      </c>
      <c r="O64">
        <v>1200</v>
      </c>
      <c r="P64">
        <v>1291</v>
      </c>
      <c r="Q64">
        <v>1624</v>
      </c>
      <c r="R64">
        <v>1634</v>
      </c>
      <c r="S64">
        <v>2057</v>
      </c>
      <c r="T64">
        <v>2489</v>
      </c>
      <c r="U64">
        <v>3147</v>
      </c>
      <c r="V64">
        <v>3393</v>
      </c>
      <c r="W64">
        <v>4272</v>
      </c>
      <c r="X64">
        <v>4519</v>
      </c>
      <c r="Y64">
        <v>5409</v>
      </c>
      <c r="Z64">
        <v>6567</v>
      </c>
      <c r="AA64">
        <v>9469</v>
      </c>
      <c r="AB64">
        <v>11472</v>
      </c>
      <c r="AC64">
        <v>20316</v>
      </c>
      <c r="AD64">
        <v>26987</v>
      </c>
      <c r="AE64">
        <v>45862</v>
      </c>
      <c r="AF64">
        <v>50347</v>
      </c>
      <c r="AG64">
        <v>66709</v>
      </c>
      <c r="AH64" s="21">
        <f t="shared" si="3"/>
        <v>1411.0843989769821</v>
      </c>
      <c r="AI64" s="21">
        <f t="shared" si="2"/>
        <v>1840.6317135549871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>
      <c r="A65">
        <v>64</v>
      </c>
      <c r="B65" s="21">
        <v>286.82</v>
      </c>
      <c r="C65" s="21">
        <v>364.9</v>
      </c>
      <c r="D65" s="21">
        <v>566.94000000000005</v>
      </c>
      <c r="E65" s="21">
        <v>611.52</v>
      </c>
      <c r="F65" s="21">
        <v>770.52</v>
      </c>
      <c r="G65" s="21">
        <v>940.6</v>
      </c>
      <c r="H65" s="21">
        <v>975.39</v>
      </c>
      <c r="I65" s="21">
        <v>1184.1300000000001</v>
      </c>
      <c r="J65" s="21">
        <v>1275.6099999999999</v>
      </c>
      <c r="K65" s="21">
        <v>1606.75</v>
      </c>
      <c r="L65" s="21">
        <v>1617.06</v>
      </c>
      <c r="M65" s="21">
        <v>2035.82</v>
      </c>
      <c r="N65">
        <v>997</v>
      </c>
      <c r="O65">
        <v>1211</v>
      </c>
      <c r="P65">
        <v>1303</v>
      </c>
      <c r="Q65">
        <v>1639</v>
      </c>
      <c r="R65">
        <v>1649</v>
      </c>
      <c r="S65">
        <v>2076</v>
      </c>
      <c r="T65">
        <v>2513</v>
      </c>
      <c r="U65">
        <v>3177</v>
      </c>
      <c r="V65">
        <v>3425</v>
      </c>
      <c r="W65">
        <v>4313</v>
      </c>
      <c r="X65">
        <v>4562</v>
      </c>
      <c r="Y65">
        <v>5462</v>
      </c>
      <c r="Z65">
        <v>6632</v>
      </c>
      <c r="AA65">
        <v>9566</v>
      </c>
      <c r="AB65">
        <v>11589</v>
      </c>
      <c r="AC65">
        <v>20523</v>
      </c>
      <c r="AD65">
        <v>27262</v>
      </c>
      <c r="AE65">
        <v>46331</v>
      </c>
      <c r="AF65">
        <v>50862</v>
      </c>
      <c r="AG65">
        <v>67390</v>
      </c>
      <c r="AH65" s="21">
        <f t="shared" si="3"/>
        <v>1424.1662404092071</v>
      </c>
      <c r="AI65" s="21">
        <f t="shared" si="2"/>
        <v>1857.5856777493605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>
      <c r="A66">
        <v>65</v>
      </c>
      <c r="B66" s="21">
        <v>289.43</v>
      </c>
      <c r="C66" s="21">
        <v>368.22</v>
      </c>
      <c r="D66" s="21">
        <v>572.1</v>
      </c>
      <c r="E66" s="21">
        <v>617.08000000000004</v>
      </c>
      <c r="F66" s="21">
        <v>777.53</v>
      </c>
      <c r="G66" s="21">
        <v>949.16</v>
      </c>
      <c r="H66" s="21">
        <v>984.27</v>
      </c>
      <c r="I66" s="21">
        <v>1194.9000000000001</v>
      </c>
      <c r="J66" s="21">
        <v>1287.22</v>
      </c>
      <c r="K66" s="21">
        <v>1621.38</v>
      </c>
      <c r="L66" s="21">
        <v>1631.78</v>
      </c>
      <c r="M66" s="21">
        <v>2054.35</v>
      </c>
      <c r="N66">
        <v>1006</v>
      </c>
      <c r="O66">
        <v>1222</v>
      </c>
      <c r="P66">
        <v>1315</v>
      </c>
      <c r="Q66">
        <v>1654</v>
      </c>
      <c r="R66">
        <v>1664</v>
      </c>
      <c r="S66">
        <v>2095</v>
      </c>
      <c r="T66">
        <v>2536</v>
      </c>
      <c r="U66">
        <v>3207</v>
      </c>
      <c r="V66">
        <v>3458</v>
      </c>
      <c r="W66">
        <v>4355</v>
      </c>
      <c r="X66">
        <v>4607</v>
      </c>
      <c r="Y66">
        <v>5517</v>
      </c>
      <c r="Z66">
        <v>6699</v>
      </c>
      <c r="AA66">
        <v>9666</v>
      </c>
      <c r="AB66">
        <v>11710</v>
      </c>
      <c r="AC66">
        <v>20738</v>
      </c>
      <c r="AD66">
        <v>27547</v>
      </c>
      <c r="AE66">
        <v>46815</v>
      </c>
      <c r="AF66">
        <v>51393</v>
      </c>
      <c r="AG66">
        <v>68094</v>
      </c>
      <c r="AH66" s="21">
        <f t="shared" si="3"/>
        <v>1437.2480818414322</v>
      </c>
      <c r="AI66" s="21">
        <f t="shared" si="2"/>
        <v>1874.5396419437338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>
      <c r="A67">
        <v>66</v>
      </c>
      <c r="B67" s="21">
        <v>292.13</v>
      </c>
      <c r="C67" s="21">
        <v>371.65</v>
      </c>
      <c r="D67" s="21">
        <v>577.42999999999995</v>
      </c>
      <c r="E67" s="21">
        <v>622.83000000000004</v>
      </c>
      <c r="F67" s="21">
        <v>784.78</v>
      </c>
      <c r="G67" s="21">
        <v>958.01</v>
      </c>
      <c r="H67" s="21">
        <v>993.44</v>
      </c>
      <c r="I67" s="21">
        <v>1206.04</v>
      </c>
      <c r="J67" s="21">
        <v>1299.21</v>
      </c>
      <c r="K67" s="21">
        <v>1636.48</v>
      </c>
      <c r="L67" s="21">
        <v>1646.98</v>
      </c>
      <c r="M67" s="21">
        <v>2073.4899999999998</v>
      </c>
      <c r="N67">
        <v>1016</v>
      </c>
      <c r="O67">
        <v>1234</v>
      </c>
      <c r="P67">
        <v>1327</v>
      </c>
      <c r="Q67">
        <v>1669</v>
      </c>
      <c r="R67">
        <v>1680</v>
      </c>
      <c r="S67">
        <v>2114</v>
      </c>
      <c r="T67">
        <v>2560</v>
      </c>
      <c r="U67">
        <v>3238</v>
      </c>
      <c r="V67">
        <v>3491</v>
      </c>
      <c r="W67">
        <v>4399</v>
      </c>
      <c r="X67">
        <v>4652</v>
      </c>
      <c r="Y67">
        <v>5572</v>
      </c>
      <c r="Z67">
        <v>6767</v>
      </c>
      <c r="AA67">
        <v>9767</v>
      </c>
      <c r="AB67">
        <v>11832</v>
      </c>
      <c r="AC67">
        <v>20954</v>
      </c>
      <c r="AD67">
        <v>27834</v>
      </c>
      <c r="AE67">
        <v>47303</v>
      </c>
      <c r="AF67">
        <v>51929</v>
      </c>
      <c r="AG67">
        <v>68804</v>
      </c>
      <c r="AH67" s="21">
        <f t="shared" si="3"/>
        <v>1450.3299232736572</v>
      </c>
      <c r="AI67" s="21">
        <f t="shared" si="2"/>
        <v>1892.005115089514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>
      <c r="A68">
        <v>67</v>
      </c>
      <c r="B68" s="21">
        <v>294.83</v>
      </c>
      <c r="C68" s="21">
        <v>375.1</v>
      </c>
      <c r="D68" s="21">
        <v>582.78</v>
      </c>
      <c r="E68" s="21">
        <v>628.61</v>
      </c>
      <c r="F68" s="21">
        <v>792.05</v>
      </c>
      <c r="G68" s="21">
        <v>966.89</v>
      </c>
      <c r="H68" s="21">
        <v>1002.65</v>
      </c>
      <c r="I68" s="21">
        <v>1217.22</v>
      </c>
      <c r="J68" s="21">
        <v>1311.26</v>
      </c>
      <c r="K68" s="21">
        <v>1651.66</v>
      </c>
      <c r="L68" s="21">
        <v>1662.25</v>
      </c>
      <c r="M68" s="21">
        <v>2092.7199999999998</v>
      </c>
      <c r="N68">
        <v>1025</v>
      </c>
      <c r="O68">
        <v>1245</v>
      </c>
      <c r="P68">
        <v>1339</v>
      </c>
      <c r="Q68">
        <v>1685</v>
      </c>
      <c r="R68">
        <v>1695</v>
      </c>
      <c r="S68">
        <v>2134</v>
      </c>
      <c r="T68">
        <v>2584</v>
      </c>
      <c r="U68">
        <v>3269</v>
      </c>
      <c r="V68">
        <v>3525</v>
      </c>
      <c r="W68">
        <v>4442</v>
      </c>
      <c r="X68">
        <v>4699</v>
      </c>
      <c r="Y68">
        <v>5628</v>
      </c>
      <c r="Z68">
        <v>6837</v>
      </c>
      <c r="AA68">
        <v>9870</v>
      </c>
      <c r="AB68">
        <v>11957</v>
      </c>
      <c r="AC68">
        <v>21175</v>
      </c>
      <c r="AD68">
        <v>28127</v>
      </c>
      <c r="AE68">
        <v>47801</v>
      </c>
      <c r="AF68">
        <v>52476</v>
      </c>
      <c r="AG68">
        <v>69529</v>
      </c>
      <c r="AH68" s="21">
        <f t="shared" si="3"/>
        <v>1463.772378516624</v>
      </c>
      <c r="AI68" s="21">
        <f t="shared" si="2"/>
        <v>1909.4475703324806</v>
      </c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>
      <c r="A69">
        <v>68</v>
      </c>
      <c r="B69" s="21">
        <v>297.63</v>
      </c>
      <c r="C69" s="21">
        <v>378.66</v>
      </c>
      <c r="D69" s="21">
        <v>588.30999999999995</v>
      </c>
      <c r="E69" s="21">
        <v>634.58000000000004</v>
      </c>
      <c r="F69" s="21">
        <v>799.57</v>
      </c>
      <c r="G69" s="21">
        <v>976.07</v>
      </c>
      <c r="H69" s="21">
        <v>1012.17</v>
      </c>
      <c r="I69" s="21">
        <v>1228.77</v>
      </c>
      <c r="J69" s="21">
        <v>1323.71</v>
      </c>
      <c r="K69" s="21">
        <v>1667.34</v>
      </c>
      <c r="L69" s="21">
        <v>1678.03</v>
      </c>
      <c r="M69" s="21">
        <v>2112.58</v>
      </c>
      <c r="N69">
        <v>1035</v>
      </c>
      <c r="O69">
        <v>1257</v>
      </c>
      <c r="P69">
        <v>1352</v>
      </c>
      <c r="Q69">
        <v>1701</v>
      </c>
      <c r="R69">
        <v>1711</v>
      </c>
      <c r="S69">
        <v>2154</v>
      </c>
      <c r="T69">
        <v>2609</v>
      </c>
      <c r="U69">
        <v>3301</v>
      </c>
      <c r="V69">
        <v>3560</v>
      </c>
      <c r="W69">
        <v>4487</v>
      </c>
      <c r="X69">
        <v>4746</v>
      </c>
      <c r="Y69">
        <v>5686</v>
      </c>
      <c r="Z69">
        <v>6908</v>
      </c>
      <c r="AA69">
        <v>9975</v>
      </c>
      <c r="AB69">
        <v>12084</v>
      </c>
      <c r="AC69">
        <v>21400</v>
      </c>
      <c r="AD69">
        <v>28427</v>
      </c>
      <c r="AE69">
        <v>48310</v>
      </c>
      <c r="AF69">
        <v>53034</v>
      </c>
      <c r="AG69">
        <v>70269</v>
      </c>
      <c r="AH69" s="21">
        <f t="shared" si="3"/>
        <v>1477.854219948849</v>
      </c>
      <c r="AI69" s="21">
        <f t="shared" si="2"/>
        <v>1927.4015345268542</v>
      </c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>
      <c r="A70">
        <v>69</v>
      </c>
      <c r="B70" s="21">
        <v>300.73</v>
      </c>
      <c r="C70" s="21">
        <v>382.6</v>
      </c>
      <c r="D70" s="21">
        <v>594.42999999999995</v>
      </c>
      <c r="E70" s="21">
        <v>641.17999999999995</v>
      </c>
      <c r="F70" s="21">
        <v>807.89</v>
      </c>
      <c r="G70" s="21">
        <v>986.22</v>
      </c>
      <c r="H70" s="21">
        <v>1022.7</v>
      </c>
      <c r="I70" s="21">
        <v>1241.56</v>
      </c>
      <c r="J70" s="21">
        <v>1337.48</v>
      </c>
      <c r="K70" s="21">
        <v>1684.68</v>
      </c>
      <c r="L70" s="21">
        <v>1695.49</v>
      </c>
      <c r="M70" s="21">
        <v>2134.56</v>
      </c>
      <c r="N70">
        <v>1046</v>
      </c>
      <c r="O70">
        <v>1270</v>
      </c>
      <c r="P70">
        <v>1366</v>
      </c>
      <c r="Q70">
        <v>1718</v>
      </c>
      <c r="R70">
        <v>1729</v>
      </c>
      <c r="S70">
        <v>2176</v>
      </c>
      <c r="T70">
        <v>2635</v>
      </c>
      <c r="U70">
        <v>3334</v>
      </c>
      <c r="V70">
        <v>3595</v>
      </c>
      <c r="W70">
        <v>4532</v>
      </c>
      <c r="X70">
        <v>4795</v>
      </c>
      <c r="Y70">
        <v>5745</v>
      </c>
      <c r="Z70">
        <v>6981</v>
      </c>
      <c r="AA70">
        <v>10082</v>
      </c>
      <c r="AB70">
        <v>12214</v>
      </c>
      <c r="AC70">
        <v>21630</v>
      </c>
      <c r="AD70">
        <v>28733</v>
      </c>
      <c r="AE70">
        <v>48830</v>
      </c>
      <c r="AF70">
        <v>53605</v>
      </c>
      <c r="AG70">
        <v>71025</v>
      </c>
      <c r="AH70" s="21">
        <f t="shared" ref="AH70:AH101" si="4">P70*(1-$AH$3)+Q70*$AH$3</f>
        <v>1492.9360613810741</v>
      </c>
      <c r="AI70" s="21">
        <f t="shared" si="2"/>
        <v>1947.3554987212274</v>
      </c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>
      <c r="A71">
        <v>70</v>
      </c>
      <c r="B71" s="21">
        <v>304.14</v>
      </c>
      <c r="C71" s="21">
        <v>386.94</v>
      </c>
      <c r="D71" s="21">
        <v>601.17999999999995</v>
      </c>
      <c r="E71" s="21">
        <v>648.45000000000005</v>
      </c>
      <c r="F71" s="21">
        <v>817.05</v>
      </c>
      <c r="G71" s="21">
        <v>997.4</v>
      </c>
      <c r="H71" s="21">
        <v>1034.29</v>
      </c>
      <c r="I71" s="21">
        <v>1255.6400000000001</v>
      </c>
      <c r="J71" s="21">
        <v>1352.64</v>
      </c>
      <c r="K71" s="21">
        <v>1703.78</v>
      </c>
      <c r="L71" s="21">
        <v>1714.72</v>
      </c>
      <c r="M71" s="21">
        <v>2158.7600000000002</v>
      </c>
      <c r="N71">
        <v>1058</v>
      </c>
      <c r="O71">
        <v>1284</v>
      </c>
      <c r="P71">
        <v>1381</v>
      </c>
      <c r="Q71">
        <v>1738</v>
      </c>
      <c r="R71">
        <v>1749</v>
      </c>
      <c r="S71">
        <v>2201</v>
      </c>
      <c r="T71">
        <v>2665</v>
      </c>
      <c r="U71">
        <v>3370</v>
      </c>
      <c r="V71">
        <v>3634</v>
      </c>
      <c r="W71">
        <v>4579</v>
      </c>
      <c r="X71">
        <v>4845</v>
      </c>
      <c r="Y71">
        <v>5805</v>
      </c>
      <c r="Z71">
        <v>7054</v>
      </c>
      <c r="AA71">
        <v>10193</v>
      </c>
      <c r="AB71">
        <v>12349</v>
      </c>
      <c r="AC71">
        <v>21869</v>
      </c>
      <c r="AD71">
        <v>29049</v>
      </c>
      <c r="AE71">
        <v>49368</v>
      </c>
      <c r="AF71">
        <v>54196</v>
      </c>
      <c r="AG71">
        <v>71807</v>
      </c>
      <c r="AH71" s="21">
        <f t="shared" si="4"/>
        <v>1509.7391304347825</v>
      </c>
      <c r="AI71" s="21">
        <f t="shared" ref="AI71:AI101" si="5">R71*(1-$AI$3)+S71*$AI$3</f>
        <v>1969.7979539641942</v>
      </c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>
      <c r="A72">
        <v>71</v>
      </c>
      <c r="B72" s="21">
        <v>307.88</v>
      </c>
      <c r="C72" s="21">
        <v>391.7</v>
      </c>
      <c r="D72" s="21">
        <v>608.58000000000004</v>
      </c>
      <c r="E72" s="21">
        <v>656.43</v>
      </c>
      <c r="F72" s="21">
        <v>827.11</v>
      </c>
      <c r="G72" s="21">
        <v>1009.68</v>
      </c>
      <c r="H72" s="21">
        <v>1047.03</v>
      </c>
      <c r="I72" s="21">
        <v>1271.0899999999999</v>
      </c>
      <c r="J72" s="21">
        <v>1369.29</v>
      </c>
      <c r="K72" s="21">
        <v>1724.76</v>
      </c>
      <c r="L72" s="21">
        <v>1735.82</v>
      </c>
      <c r="M72" s="21">
        <v>2185.34</v>
      </c>
      <c r="N72">
        <v>1071</v>
      </c>
      <c r="O72">
        <v>1300</v>
      </c>
      <c r="P72">
        <v>1398</v>
      </c>
      <c r="Q72">
        <v>1759</v>
      </c>
      <c r="R72">
        <v>1770</v>
      </c>
      <c r="S72">
        <v>2228</v>
      </c>
      <c r="T72">
        <v>2697</v>
      </c>
      <c r="U72">
        <v>3410</v>
      </c>
      <c r="V72">
        <v>3676</v>
      </c>
      <c r="W72">
        <v>4630</v>
      </c>
      <c r="X72">
        <v>4899</v>
      </c>
      <c r="Y72">
        <v>5869</v>
      </c>
      <c r="Z72">
        <v>7132</v>
      </c>
      <c r="AA72">
        <v>10307</v>
      </c>
      <c r="AB72">
        <v>12486</v>
      </c>
      <c r="AC72">
        <v>22112</v>
      </c>
      <c r="AD72">
        <v>29373</v>
      </c>
      <c r="AE72">
        <v>49917</v>
      </c>
      <c r="AF72">
        <v>54799</v>
      </c>
      <c r="AG72">
        <v>72607</v>
      </c>
      <c r="AH72" s="21">
        <f t="shared" si="4"/>
        <v>1528.1815856777494</v>
      </c>
      <c r="AI72" s="21">
        <f t="shared" si="5"/>
        <v>1993.7289002557545</v>
      </c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>
      <c r="A73">
        <v>72</v>
      </c>
      <c r="B73" s="21">
        <v>312.02999999999997</v>
      </c>
      <c r="C73" s="21">
        <v>396.97</v>
      </c>
      <c r="D73" s="21">
        <v>616.76</v>
      </c>
      <c r="E73" s="21">
        <v>665.26</v>
      </c>
      <c r="F73" s="21">
        <v>838.24</v>
      </c>
      <c r="G73" s="21">
        <v>1023.27</v>
      </c>
      <c r="H73" s="21">
        <v>1061.1199999999999</v>
      </c>
      <c r="I73" s="21">
        <v>1288.2</v>
      </c>
      <c r="J73" s="21">
        <v>1387.72</v>
      </c>
      <c r="K73" s="21">
        <v>1747.97</v>
      </c>
      <c r="L73" s="21">
        <v>1759.18</v>
      </c>
      <c r="M73" s="21">
        <v>2214.75</v>
      </c>
      <c r="N73">
        <v>1085</v>
      </c>
      <c r="O73">
        <v>1318</v>
      </c>
      <c r="P73">
        <v>1417</v>
      </c>
      <c r="Q73">
        <v>1783</v>
      </c>
      <c r="R73">
        <v>1794</v>
      </c>
      <c r="S73">
        <v>2258</v>
      </c>
      <c r="T73">
        <v>2732</v>
      </c>
      <c r="U73">
        <v>3454</v>
      </c>
      <c r="V73">
        <v>3722</v>
      </c>
      <c r="W73">
        <v>4687</v>
      </c>
      <c r="X73">
        <v>4958</v>
      </c>
      <c r="Y73">
        <v>5940</v>
      </c>
      <c r="Z73">
        <v>7217</v>
      </c>
      <c r="AA73">
        <v>10431</v>
      </c>
      <c r="AB73">
        <v>12637</v>
      </c>
      <c r="AC73">
        <v>22380</v>
      </c>
      <c r="AD73">
        <v>29729</v>
      </c>
      <c r="AE73">
        <v>50522</v>
      </c>
      <c r="AF73">
        <v>55463</v>
      </c>
      <c r="AG73">
        <v>73486</v>
      </c>
      <c r="AH73" s="21">
        <f t="shared" si="4"/>
        <v>1548.9846547314578</v>
      </c>
      <c r="AI73" s="21">
        <f t="shared" si="5"/>
        <v>2020.6598465473146</v>
      </c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>
      <c r="A74">
        <v>73</v>
      </c>
      <c r="B74" s="21">
        <v>316.60000000000002</v>
      </c>
      <c r="C74" s="21">
        <v>402.79</v>
      </c>
      <c r="D74" s="21">
        <v>625.79999999999995</v>
      </c>
      <c r="E74" s="21">
        <v>675.01</v>
      </c>
      <c r="F74" s="21">
        <v>850.52</v>
      </c>
      <c r="G74" s="21">
        <v>1038.26</v>
      </c>
      <c r="H74" s="21">
        <v>1076.6600000000001</v>
      </c>
      <c r="I74" s="21">
        <v>1307.07</v>
      </c>
      <c r="J74" s="21">
        <v>1408.05</v>
      </c>
      <c r="K74" s="21">
        <v>1773.57</v>
      </c>
      <c r="L74" s="21">
        <v>1784.95</v>
      </c>
      <c r="M74" s="21">
        <v>2247.19</v>
      </c>
      <c r="N74">
        <v>1101</v>
      </c>
      <c r="O74">
        <v>1337</v>
      </c>
      <c r="P74">
        <v>1438</v>
      </c>
      <c r="Q74">
        <v>1809</v>
      </c>
      <c r="R74">
        <v>1821</v>
      </c>
      <c r="S74">
        <v>2291</v>
      </c>
      <c r="T74">
        <v>2772</v>
      </c>
      <c r="U74">
        <v>3502</v>
      </c>
      <c r="V74">
        <v>3774</v>
      </c>
      <c r="W74">
        <v>4750</v>
      </c>
      <c r="X74">
        <v>5025</v>
      </c>
      <c r="Y74">
        <v>6019</v>
      </c>
      <c r="Z74">
        <v>7313</v>
      </c>
      <c r="AA74">
        <v>10570</v>
      </c>
      <c r="AB74">
        <v>12805</v>
      </c>
      <c r="AC74">
        <v>22677</v>
      </c>
      <c r="AD74">
        <v>30123</v>
      </c>
      <c r="AE74">
        <v>51192</v>
      </c>
      <c r="AF74">
        <v>56198</v>
      </c>
      <c r="AG74">
        <v>74461</v>
      </c>
      <c r="AH74" s="21">
        <f t="shared" si="4"/>
        <v>1571.7877237851662</v>
      </c>
      <c r="AI74" s="21">
        <f t="shared" si="5"/>
        <v>2050.5907928388747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>
      <c r="A75">
        <v>74</v>
      </c>
      <c r="B75" s="21">
        <v>321.54000000000002</v>
      </c>
      <c r="C75" s="21">
        <v>409.07</v>
      </c>
      <c r="D75" s="21">
        <v>635.55999999999995</v>
      </c>
      <c r="E75" s="21">
        <v>685.54</v>
      </c>
      <c r="F75" s="21">
        <v>863.79</v>
      </c>
      <c r="G75" s="21">
        <v>1054.46</v>
      </c>
      <c r="H75" s="21">
        <v>1093.46</v>
      </c>
      <c r="I75" s="21">
        <v>1327.46</v>
      </c>
      <c r="J75" s="21">
        <v>1430.02</v>
      </c>
      <c r="K75" s="21">
        <v>1801.24</v>
      </c>
      <c r="L75" s="21">
        <v>1812.8</v>
      </c>
      <c r="M75" s="21">
        <v>2282.25</v>
      </c>
      <c r="N75">
        <v>1118</v>
      </c>
      <c r="O75">
        <v>1358</v>
      </c>
      <c r="P75">
        <v>1460</v>
      </c>
      <c r="Q75">
        <v>1837</v>
      </c>
      <c r="R75">
        <v>1849</v>
      </c>
      <c r="S75">
        <v>2327</v>
      </c>
      <c r="T75">
        <v>2814</v>
      </c>
      <c r="U75">
        <v>3556</v>
      </c>
      <c r="V75">
        <v>3831</v>
      </c>
      <c r="W75">
        <v>4820</v>
      </c>
      <c r="X75">
        <v>5098</v>
      </c>
      <c r="Y75">
        <v>6106</v>
      </c>
      <c r="Z75">
        <v>7418</v>
      </c>
      <c r="AA75">
        <v>10722</v>
      </c>
      <c r="AB75">
        <v>12990</v>
      </c>
      <c r="AC75">
        <v>23004</v>
      </c>
      <c r="AD75">
        <v>30558</v>
      </c>
      <c r="AE75">
        <v>51931</v>
      </c>
      <c r="AF75">
        <v>57010</v>
      </c>
      <c r="AG75">
        <v>75536</v>
      </c>
      <c r="AH75" s="21">
        <f t="shared" si="4"/>
        <v>1595.9514066496163</v>
      </c>
      <c r="AI75" s="21">
        <f t="shared" si="5"/>
        <v>2082.4987212276214</v>
      </c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>
      <c r="A76">
        <v>75</v>
      </c>
      <c r="B76" s="21">
        <v>326.97000000000003</v>
      </c>
      <c r="C76" s="21">
        <v>415.98</v>
      </c>
      <c r="D76" s="21">
        <v>646.29999999999995</v>
      </c>
      <c r="E76" s="21">
        <v>697.12</v>
      </c>
      <c r="F76" s="21">
        <v>878.38</v>
      </c>
      <c r="G76" s="21">
        <v>1072.27</v>
      </c>
      <c r="H76" s="21">
        <v>1111.93</v>
      </c>
      <c r="I76" s="21">
        <v>1349.88</v>
      </c>
      <c r="J76" s="21">
        <v>1454.17</v>
      </c>
      <c r="K76" s="21">
        <v>1831.67</v>
      </c>
      <c r="L76" s="21">
        <v>1843.42</v>
      </c>
      <c r="M76" s="21">
        <v>2320.8000000000002</v>
      </c>
      <c r="N76">
        <v>1137</v>
      </c>
      <c r="O76">
        <v>1381</v>
      </c>
      <c r="P76">
        <v>1485</v>
      </c>
      <c r="Q76">
        <v>1868</v>
      </c>
      <c r="R76">
        <v>1880</v>
      </c>
      <c r="S76">
        <v>2366</v>
      </c>
      <c r="T76">
        <v>2862</v>
      </c>
      <c r="U76">
        <v>3614</v>
      </c>
      <c r="V76">
        <v>3893</v>
      </c>
      <c r="W76">
        <v>4896</v>
      </c>
      <c r="X76">
        <v>5179</v>
      </c>
      <c r="Y76">
        <v>6202</v>
      </c>
      <c r="Z76">
        <v>7534</v>
      </c>
      <c r="AA76">
        <v>10891</v>
      </c>
      <c r="AB76">
        <v>13194</v>
      </c>
      <c r="AC76">
        <v>23365</v>
      </c>
      <c r="AD76">
        <v>31037</v>
      </c>
      <c r="AE76">
        <v>52746</v>
      </c>
      <c r="AF76">
        <v>57905</v>
      </c>
      <c r="AG76">
        <v>76722</v>
      </c>
      <c r="AH76" s="21">
        <f t="shared" si="4"/>
        <v>1623.1150895140663</v>
      </c>
      <c r="AI76" s="21">
        <f t="shared" si="5"/>
        <v>2117.4066496163682</v>
      </c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>
      <c r="A77">
        <v>76</v>
      </c>
      <c r="B77" s="21">
        <v>332.88</v>
      </c>
      <c r="C77" s="21">
        <v>423.51</v>
      </c>
      <c r="D77" s="21">
        <v>657.99</v>
      </c>
      <c r="E77" s="21">
        <v>709.74</v>
      </c>
      <c r="F77" s="21">
        <v>894.27</v>
      </c>
      <c r="G77" s="21">
        <v>1091.67</v>
      </c>
      <c r="H77" s="21">
        <v>1132.05</v>
      </c>
      <c r="I77" s="21">
        <v>1374.31</v>
      </c>
      <c r="J77" s="21">
        <v>1480.48</v>
      </c>
      <c r="K77" s="21">
        <v>1864.81</v>
      </c>
      <c r="L77" s="21">
        <v>1876.78</v>
      </c>
      <c r="M77" s="21">
        <v>2362.79</v>
      </c>
      <c r="N77">
        <v>1157</v>
      </c>
      <c r="O77">
        <v>1406</v>
      </c>
      <c r="P77">
        <v>1512</v>
      </c>
      <c r="Q77">
        <v>1902</v>
      </c>
      <c r="R77">
        <v>1914</v>
      </c>
      <c r="S77">
        <v>2409</v>
      </c>
      <c r="T77">
        <v>2913</v>
      </c>
      <c r="U77">
        <v>3678</v>
      </c>
      <c r="V77">
        <v>3962</v>
      </c>
      <c r="W77">
        <v>4981</v>
      </c>
      <c r="X77">
        <v>5268</v>
      </c>
      <c r="Y77">
        <v>6309</v>
      </c>
      <c r="Z77">
        <v>7661</v>
      </c>
      <c r="AA77">
        <v>11077</v>
      </c>
      <c r="AB77">
        <v>13420</v>
      </c>
      <c r="AC77">
        <v>23766</v>
      </c>
      <c r="AD77">
        <v>31570</v>
      </c>
      <c r="AE77">
        <v>53651</v>
      </c>
      <c r="AF77">
        <v>58897</v>
      </c>
      <c r="AG77">
        <v>78037</v>
      </c>
      <c r="AH77" s="21">
        <f t="shared" si="4"/>
        <v>1652.6393861892582</v>
      </c>
      <c r="AI77" s="21">
        <f t="shared" si="5"/>
        <v>2155.8030690537084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>
      <c r="A78">
        <v>77</v>
      </c>
      <c r="B78" s="21">
        <v>339.38</v>
      </c>
      <c r="C78" s="21">
        <v>431.77</v>
      </c>
      <c r="D78" s="21">
        <v>670.83</v>
      </c>
      <c r="E78" s="21">
        <v>723.59</v>
      </c>
      <c r="F78" s="21">
        <v>911.72</v>
      </c>
      <c r="G78" s="21">
        <v>1112.97</v>
      </c>
      <c r="H78" s="21">
        <v>1154.1400000000001</v>
      </c>
      <c r="I78" s="21">
        <v>1401.13</v>
      </c>
      <c r="J78" s="21">
        <v>1509.38</v>
      </c>
      <c r="K78" s="21">
        <v>1901.2</v>
      </c>
      <c r="L78" s="21">
        <v>1913.4</v>
      </c>
      <c r="M78" s="21">
        <v>2408.9</v>
      </c>
      <c r="N78">
        <v>1180</v>
      </c>
      <c r="O78">
        <v>1433</v>
      </c>
      <c r="P78">
        <v>1541</v>
      </c>
      <c r="Q78">
        <v>1939</v>
      </c>
      <c r="R78">
        <v>1952</v>
      </c>
      <c r="S78">
        <v>2456</v>
      </c>
      <c r="T78">
        <v>2969</v>
      </c>
      <c r="U78">
        <v>3748</v>
      </c>
      <c r="V78">
        <v>4037</v>
      </c>
      <c r="W78">
        <v>5073</v>
      </c>
      <c r="X78">
        <v>5365</v>
      </c>
      <c r="Y78">
        <v>6425</v>
      </c>
      <c r="Z78">
        <v>7802</v>
      </c>
      <c r="AA78">
        <v>11281</v>
      </c>
      <c r="AB78">
        <v>13666</v>
      </c>
      <c r="AC78">
        <v>24202</v>
      </c>
      <c r="AD78">
        <v>32149</v>
      </c>
      <c r="AE78">
        <v>54636</v>
      </c>
      <c r="AF78">
        <v>59979</v>
      </c>
      <c r="AG78">
        <v>79470</v>
      </c>
      <c r="AH78" s="21">
        <f t="shared" si="4"/>
        <v>1684.5242966751916</v>
      </c>
      <c r="AI78" s="21">
        <f t="shared" si="5"/>
        <v>2198.1994884910482</v>
      </c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>
      <c r="A79">
        <v>78</v>
      </c>
      <c r="B79" s="21">
        <v>346.46</v>
      </c>
      <c r="C79" s="21">
        <v>440.78</v>
      </c>
      <c r="D79" s="21">
        <v>684.82</v>
      </c>
      <c r="E79" s="21">
        <v>738.68</v>
      </c>
      <c r="F79" s="21">
        <v>930.74</v>
      </c>
      <c r="G79" s="21">
        <v>1136.19</v>
      </c>
      <c r="H79" s="21">
        <v>1178.21</v>
      </c>
      <c r="I79" s="21">
        <v>1430.35</v>
      </c>
      <c r="J79" s="21">
        <v>1540.86</v>
      </c>
      <c r="K79" s="21">
        <v>1940.86</v>
      </c>
      <c r="L79" s="21">
        <v>1953.31</v>
      </c>
      <c r="M79" s="21">
        <v>2459.14</v>
      </c>
      <c r="N79">
        <v>1205</v>
      </c>
      <c r="O79">
        <v>1463</v>
      </c>
      <c r="P79">
        <v>1574</v>
      </c>
      <c r="Q79">
        <v>1980</v>
      </c>
      <c r="R79">
        <v>1992</v>
      </c>
      <c r="S79">
        <v>2507</v>
      </c>
      <c r="T79">
        <v>3030</v>
      </c>
      <c r="U79">
        <v>3824</v>
      </c>
      <c r="V79">
        <v>4118</v>
      </c>
      <c r="W79">
        <v>5175</v>
      </c>
      <c r="X79">
        <v>5473</v>
      </c>
      <c r="Y79">
        <v>6552</v>
      </c>
      <c r="Z79">
        <v>7955</v>
      </c>
      <c r="AA79">
        <v>11504</v>
      </c>
      <c r="AB79">
        <v>13937</v>
      </c>
      <c r="AC79">
        <v>24682</v>
      </c>
      <c r="AD79">
        <v>32786</v>
      </c>
      <c r="AE79">
        <v>55718</v>
      </c>
      <c r="AF79">
        <v>61167</v>
      </c>
      <c r="AG79">
        <v>81044</v>
      </c>
      <c r="AH79" s="21">
        <f t="shared" si="4"/>
        <v>1720.4092071611253</v>
      </c>
      <c r="AI79" s="21">
        <f t="shared" si="5"/>
        <v>2243.5728900255754</v>
      </c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>
      <c r="A80">
        <v>79</v>
      </c>
      <c r="B80" s="21">
        <v>354.18</v>
      </c>
      <c r="C80" s="21">
        <v>450.6</v>
      </c>
      <c r="D80" s="21">
        <v>700.08</v>
      </c>
      <c r="E80" s="21">
        <v>755.13</v>
      </c>
      <c r="F80" s="21">
        <v>951.47</v>
      </c>
      <c r="G80" s="21">
        <v>1161.5</v>
      </c>
      <c r="H80" s="21">
        <v>1204.46</v>
      </c>
      <c r="I80" s="21">
        <v>1462.21</v>
      </c>
      <c r="J80" s="21">
        <v>1575.18</v>
      </c>
      <c r="K80" s="21">
        <v>1984.09</v>
      </c>
      <c r="L80" s="21">
        <v>1996.82</v>
      </c>
      <c r="M80" s="21">
        <v>2513.92</v>
      </c>
      <c r="N80">
        <v>1232</v>
      </c>
      <c r="O80">
        <v>1496</v>
      </c>
      <c r="P80">
        <v>1609</v>
      </c>
      <c r="Q80">
        <v>2024</v>
      </c>
      <c r="R80">
        <v>2037</v>
      </c>
      <c r="S80">
        <v>2563</v>
      </c>
      <c r="T80">
        <v>3097</v>
      </c>
      <c r="U80">
        <v>3909</v>
      </c>
      <c r="V80">
        <v>4208</v>
      </c>
      <c r="W80">
        <v>5286</v>
      </c>
      <c r="X80">
        <v>5590</v>
      </c>
      <c r="Y80">
        <v>6692</v>
      </c>
      <c r="Z80">
        <v>8125</v>
      </c>
      <c r="AA80">
        <v>11749</v>
      </c>
      <c r="AB80">
        <v>14234</v>
      </c>
      <c r="AC80">
        <v>25208</v>
      </c>
      <c r="AD80">
        <v>33485</v>
      </c>
      <c r="AE80">
        <v>56905</v>
      </c>
      <c r="AF80">
        <v>62471</v>
      </c>
      <c r="AG80">
        <v>82772</v>
      </c>
      <c r="AH80" s="21">
        <f t="shared" si="4"/>
        <v>1758.6547314578004</v>
      </c>
      <c r="AI80" s="21">
        <f t="shared" si="5"/>
        <v>2293.9462915601025</v>
      </c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>
      <c r="A81">
        <v>80</v>
      </c>
      <c r="B81" s="21">
        <v>362.66</v>
      </c>
      <c r="C81" s="21">
        <v>461.39</v>
      </c>
      <c r="D81" s="21">
        <v>716.85</v>
      </c>
      <c r="E81" s="21">
        <v>773.22</v>
      </c>
      <c r="F81" s="21">
        <v>974.26</v>
      </c>
      <c r="G81" s="21">
        <v>1189.31</v>
      </c>
      <c r="H81" s="21">
        <v>1233.3</v>
      </c>
      <c r="I81" s="21">
        <v>1497.23</v>
      </c>
      <c r="J81" s="21">
        <v>1612.9</v>
      </c>
      <c r="K81" s="21">
        <v>2031.61</v>
      </c>
      <c r="L81" s="21">
        <v>2044.64</v>
      </c>
      <c r="M81" s="21">
        <v>2574.13</v>
      </c>
      <c r="N81">
        <v>1261</v>
      </c>
      <c r="O81">
        <v>1531</v>
      </c>
      <c r="P81">
        <v>1647</v>
      </c>
      <c r="Q81">
        <v>2072</v>
      </c>
      <c r="R81">
        <v>2085</v>
      </c>
      <c r="S81">
        <v>2625</v>
      </c>
      <c r="T81">
        <v>3171</v>
      </c>
      <c r="U81">
        <v>4000</v>
      </c>
      <c r="V81">
        <v>4307</v>
      </c>
      <c r="W81">
        <v>5408</v>
      </c>
      <c r="X81">
        <v>5720</v>
      </c>
      <c r="Y81">
        <v>6846</v>
      </c>
      <c r="Z81">
        <v>8312</v>
      </c>
      <c r="AA81">
        <v>12019</v>
      </c>
      <c r="AB81">
        <v>14561</v>
      </c>
      <c r="AC81">
        <v>25786</v>
      </c>
      <c r="AD81">
        <v>34253</v>
      </c>
      <c r="AE81">
        <v>58210</v>
      </c>
      <c r="AF81">
        <v>63903</v>
      </c>
      <c r="AG81">
        <v>84670</v>
      </c>
      <c r="AH81" s="21">
        <f t="shared" si="4"/>
        <v>1800.2608695652173</v>
      </c>
      <c r="AI81" s="21">
        <f t="shared" si="5"/>
        <v>2348.7851662404091</v>
      </c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>
      <c r="A82">
        <v>81</v>
      </c>
      <c r="B82" s="21">
        <v>371.93</v>
      </c>
      <c r="C82" s="21">
        <v>473.18</v>
      </c>
      <c r="D82" s="21">
        <v>735.17</v>
      </c>
      <c r="E82" s="21">
        <v>792.98</v>
      </c>
      <c r="F82" s="21">
        <v>999.16</v>
      </c>
      <c r="G82" s="21">
        <v>1219.72</v>
      </c>
      <c r="H82" s="21">
        <v>1264.83</v>
      </c>
      <c r="I82" s="21">
        <v>1535.51</v>
      </c>
      <c r="J82" s="21">
        <v>1654.14</v>
      </c>
      <c r="K82" s="21">
        <v>2083.54</v>
      </c>
      <c r="L82" s="21">
        <v>2096.91</v>
      </c>
      <c r="M82" s="21">
        <v>2639.93</v>
      </c>
      <c r="N82">
        <v>1293</v>
      </c>
      <c r="O82">
        <v>1571</v>
      </c>
      <c r="P82">
        <v>1689</v>
      </c>
      <c r="Q82">
        <v>2125</v>
      </c>
      <c r="R82">
        <v>2139</v>
      </c>
      <c r="S82">
        <v>2692</v>
      </c>
      <c r="T82">
        <v>3252</v>
      </c>
      <c r="U82">
        <v>4101</v>
      </c>
      <c r="V82">
        <v>4415</v>
      </c>
      <c r="W82">
        <v>5542</v>
      </c>
      <c r="X82">
        <v>5861</v>
      </c>
      <c r="Y82">
        <v>7015</v>
      </c>
      <c r="Z82">
        <v>8515</v>
      </c>
      <c r="AA82">
        <v>12317</v>
      </c>
      <c r="AB82">
        <v>14922</v>
      </c>
      <c r="AC82">
        <v>26426</v>
      </c>
      <c r="AD82">
        <v>35103</v>
      </c>
      <c r="AE82">
        <v>59655</v>
      </c>
      <c r="AF82">
        <v>65489</v>
      </c>
      <c r="AG82">
        <v>86771</v>
      </c>
      <c r="AH82" s="21">
        <f t="shared" si="4"/>
        <v>1846.2276214833757</v>
      </c>
      <c r="AI82" s="21">
        <f t="shared" si="5"/>
        <v>2409.1355498721227</v>
      </c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>
      <c r="A83">
        <v>82</v>
      </c>
      <c r="B83" s="21">
        <v>382.15</v>
      </c>
      <c r="C83" s="21">
        <v>486.18</v>
      </c>
      <c r="D83" s="21">
        <v>755.36</v>
      </c>
      <c r="E83" s="21">
        <v>814.76</v>
      </c>
      <c r="F83" s="21">
        <v>1026.6099999999999</v>
      </c>
      <c r="G83" s="21">
        <v>1253.22</v>
      </c>
      <c r="H83" s="21">
        <v>1299.57</v>
      </c>
      <c r="I83" s="21">
        <v>1577.68</v>
      </c>
      <c r="J83" s="21">
        <v>1699.57</v>
      </c>
      <c r="K83" s="21">
        <v>2140.77</v>
      </c>
      <c r="L83" s="21">
        <v>2154.5100000000002</v>
      </c>
      <c r="M83" s="21">
        <v>2712.45</v>
      </c>
      <c r="N83">
        <v>1329</v>
      </c>
      <c r="O83">
        <v>1614</v>
      </c>
      <c r="P83">
        <v>1736</v>
      </c>
      <c r="Q83">
        <v>2184</v>
      </c>
      <c r="R83">
        <v>2197</v>
      </c>
      <c r="S83">
        <v>2766</v>
      </c>
      <c r="T83">
        <v>3340</v>
      </c>
      <c r="U83">
        <v>4213</v>
      </c>
      <c r="V83">
        <v>4534</v>
      </c>
      <c r="W83">
        <v>5691</v>
      </c>
      <c r="X83">
        <v>6017</v>
      </c>
      <c r="Y83">
        <v>7202</v>
      </c>
      <c r="Z83">
        <v>8741</v>
      </c>
      <c r="AA83">
        <v>12643</v>
      </c>
      <c r="AB83">
        <v>15317</v>
      </c>
      <c r="AC83">
        <v>27126</v>
      </c>
      <c r="AD83">
        <v>36032</v>
      </c>
      <c r="AE83">
        <v>61235</v>
      </c>
      <c r="AF83">
        <v>67223</v>
      </c>
      <c r="AG83">
        <v>89069</v>
      </c>
      <c r="AH83" s="21">
        <f t="shared" si="4"/>
        <v>1897.5549872122763</v>
      </c>
      <c r="AI83" s="21">
        <f t="shared" si="5"/>
        <v>2474.9514066496163</v>
      </c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>
      <c r="A84">
        <v>83</v>
      </c>
      <c r="B84" s="21">
        <v>393.29</v>
      </c>
      <c r="C84" s="21">
        <v>500.35</v>
      </c>
      <c r="D84" s="21">
        <v>777.39</v>
      </c>
      <c r="E84" s="21">
        <v>838.52</v>
      </c>
      <c r="F84" s="21">
        <v>1056.54</v>
      </c>
      <c r="G84" s="21">
        <v>1289.75</v>
      </c>
      <c r="H84" s="21">
        <v>1337.46</v>
      </c>
      <c r="I84" s="21">
        <v>1623.67</v>
      </c>
      <c r="J84" s="21">
        <v>1749.12</v>
      </c>
      <c r="K84" s="21">
        <v>2203.1799999999998</v>
      </c>
      <c r="L84" s="21">
        <v>2217.31</v>
      </c>
      <c r="M84" s="21">
        <v>2791.52</v>
      </c>
      <c r="N84">
        <v>1367</v>
      </c>
      <c r="O84">
        <v>1661</v>
      </c>
      <c r="P84">
        <v>1786</v>
      </c>
      <c r="Q84">
        <v>2247</v>
      </c>
      <c r="R84">
        <v>2261</v>
      </c>
      <c r="S84">
        <v>2846</v>
      </c>
      <c r="T84">
        <v>3438</v>
      </c>
      <c r="U84">
        <v>4335</v>
      </c>
      <c r="V84">
        <v>4665</v>
      </c>
      <c r="W84">
        <v>5853</v>
      </c>
      <c r="X84">
        <v>6190</v>
      </c>
      <c r="Y84">
        <v>7407</v>
      </c>
      <c r="Z84">
        <v>8990</v>
      </c>
      <c r="AA84">
        <v>13003</v>
      </c>
      <c r="AB84">
        <v>15753</v>
      </c>
      <c r="AC84">
        <v>27897</v>
      </c>
      <c r="AD84">
        <v>37058</v>
      </c>
      <c r="AE84">
        <v>62977</v>
      </c>
      <c r="AF84">
        <v>69136</v>
      </c>
      <c r="AG84">
        <v>91603</v>
      </c>
      <c r="AH84" s="21">
        <f t="shared" si="4"/>
        <v>1952.2429667519182</v>
      </c>
      <c r="AI84" s="21">
        <f t="shared" si="5"/>
        <v>2546.7672634271098</v>
      </c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>
      <c r="A85">
        <v>84</v>
      </c>
      <c r="B85" s="21">
        <v>405.61</v>
      </c>
      <c r="C85" s="21">
        <v>516.03</v>
      </c>
      <c r="D85" s="21">
        <v>801.75</v>
      </c>
      <c r="E85" s="21">
        <v>864.8</v>
      </c>
      <c r="F85" s="21">
        <v>1089.6500000000001</v>
      </c>
      <c r="G85" s="21">
        <v>1330.17</v>
      </c>
      <c r="H85" s="21">
        <v>1379.37</v>
      </c>
      <c r="I85" s="21">
        <v>1674.56</v>
      </c>
      <c r="J85" s="21">
        <v>1803.94</v>
      </c>
      <c r="K85" s="21">
        <v>2272.23</v>
      </c>
      <c r="L85" s="21">
        <v>2286.81</v>
      </c>
      <c r="M85" s="21">
        <v>2879.01</v>
      </c>
      <c r="N85">
        <v>1410</v>
      </c>
      <c r="O85">
        <v>1713</v>
      </c>
      <c r="P85">
        <v>1842</v>
      </c>
      <c r="Q85">
        <v>2318</v>
      </c>
      <c r="R85">
        <v>2332</v>
      </c>
      <c r="S85">
        <v>2935</v>
      </c>
      <c r="T85">
        <v>3545</v>
      </c>
      <c r="U85">
        <v>4470</v>
      </c>
      <c r="V85">
        <v>4809</v>
      </c>
      <c r="W85">
        <v>6033</v>
      </c>
      <c r="X85">
        <v>6380</v>
      </c>
      <c r="Y85">
        <v>7634</v>
      </c>
      <c r="Z85">
        <v>9265</v>
      </c>
      <c r="AA85">
        <v>13401</v>
      </c>
      <c r="AB85">
        <v>16235</v>
      </c>
      <c r="AC85">
        <v>28750</v>
      </c>
      <c r="AD85">
        <v>38191</v>
      </c>
      <c r="AE85">
        <v>64903</v>
      </c>
      <c r="AF85">
        <v>71250</v>
      </c>
      <c r="AG85">
        <v>94404</v>
      </c>
      <c r="AH85" s="21">
        <f t="shared" si="4"/>
        <v>2013.6521739130435</v>
      </c>
      <c r="AI85" s="21">
        <f t="shared" si="5"/>
        <v>2626.5601023017898</v>
      </c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>
      <c r="A86">
        <v>85</v>
      </c>
      <c r="B86" s="21">
        <v>419.29</v>
      </c>
      <c r="C86" s="21">
        <v>533.42999999999995</v>
      </c>
      <c r="D86" s="21">
        <v>828.78</v>
      </c>
      <c r="E86" s="21">
        <v>893.95</v>
      </c>
      <c r="F86" s="21">
        <v>1126.3900000000001</v>
      </c>
      <c r="G86" s="21">
        <v>1375.02</v>
      </c>
      <c r="H86" s="21">
        <v>1425.88</v>
      </c>
      <c r="I86" s="21">
        <v>1731.02</v>
      </c>
      <c r="J86" s="21">
        <v>1864.76</v>
      </c>
      <c r="K86" s="21">
        <v>2348.84</v>
      </c>
      <c r="L86" s="21">
        <v>2363.91</v>
      </c>
      <c r="M86" s="21">
        <v>2976.08</v>
      </c>
      <c r="N86">
        <v>1458</v>
      </c>
      <c r="O86">
        <v>1771</v>
      </c>
      <c r="P86">
        <v>1904</v>
      </c>
      <c r="Q86">
        <v>2396</v>
      </c>
      <c r="R86">
        <v>2411</v>
      </c>
      <c r="S86">
        <v>3034</v>
      </c>
      <c r="T86">
        <v>3665</v>
      </c>
      <c r="U86">
        <v>4618</v>
      </c>
      <c r="V86">
        <v>4969</v>
      </c>
      <c r="W86">
        <v>6232</v>
      </c>
      <c r="X86">
        <v>6591</v>
      </c>
      <c r="Y86">
        <v>7886</v>
      </c>
      <c r="Z86">
        <v>9569</v>
      </c>
      <c r="AA86">
        <v>13841</v>
      </c>
      <c r="AB86">
        <v>16768</v>
      </c>
      <c r="AC86">
        <v>29695</v>
      </c>
      <c r="AD86">
        <v>39446</v>
      </c>
      <c r="AE86">
        <v>67036</v>
      </c>
      <c r="AF86">
        <v>73592</v>
      </c>
      <c r="AG86">
        <v>97507</v>
      </c>
      <c r="AH86" s="21">
        <f t="shared" si="4"/>
        <v>2081.4219948849104</v>
      </c>
      <c r="AI86" s="21">
        <f t="shared" si="5"/>
        <v>2715.3299232736572</v>
      </c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>
      <c r="A87">
        <v>86</v>
      </c>
      <c r="B87" s="21">
        <v>434.43</v>
      </c>
      <c r="C87" s="21">
        <v>552.69000000000005</v>
      </c>
      <c r="D87" s="21">
        <v>858.7</v>
      </c>
      <c r="E87" s="21">
        <v>926.23</v>
      </c>
      <c r="F87" s="21">
        <v>1167.06</v>
      </c>
      <c r="G87" s="21">
        <v>1424.67</v>
      </c>
      <c r="H87" s="21">
        <v>1477.36</v>
      </c>
      <c r="I87" s="21">
        <v>1793.52</v>
      </c>
      <c r="J87" s="21">
        <v>1932.08</v>
      </c>
      <c r="K87" s="21">
        <v>2433.65</v>
      </c>
      <c r="L87" s="21">
        <v>2449.2600000000002</v>
      </c>
      <c r="M87" s="21">
        <v>3083.53</v>
      </c>
      <c r="N87">
        <v>1511</v>
      </c>
      <c r="O87">
        <v>1835</v>
      </c>
      <c r="P87">
        <v>1973</v>
      </c>
      <c r="Q87">
        <v>2482</v>
      </c>
      <c r="R87">
        <v>2498</v>
      </c>
      <c r="S87">
        <v>3144</v>
      </c>
      <c r="T87">
        <v>3796</v>
      </c>
      <c r="U87">
        <v>4784</v>
      </c>
      <c r="V87">
        <v>5147</v>
      </c>
      <c r="W87">
        <v>6454</v>
      </c>
      <c r="X87">
        <v>6825</v>
      </c>
      <c r="Y87">
        <v>8165</v>
      </c>
      <c r="Z87">
        <v>9908</v>
      </c>
      <c r="AA87">
        <v>14334</v>
      </c>
      <c r="AB87">
        <v>17365</v>
      </c>
      <c r="AC87">
        <v>30752</v>
      </c>
      <c r="AD87">
        <v>40849</v>
      </c>
      <c r="AE87">
        <v>69421</v>
      </c>
      <c r="AF87">
        <v>76210</v>
      </c>
      <c r="AG87">
        <v>100975</v>
      </c>
      <c r="AH87" s="21">
        <f t="shared" si="4"/>
        <v>2156.5524296675189</v>
      </c>
      <c r="AI87" s="21">
        <f t="shared" si="5"/>
        <v>2813.565217391304</v>
      </c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>
      <c r="A88">
        <v>87</v>
      </c>
      <c r="B88" s="21">
        <v>451.25</v>
      </c>
      <c r="C88" s="21">
        <v>574.09</v>
      </c>
      <c r="D88" s="21">
        <v>891.95</v>
      </c>
      <c r="E88" s="21">
        <v>962.09</v>
      </c>
      <c r="F88" s="21">
        <v>1212.24</v>
      </c>
      <c r="G88" s="21">
        <v>1479.83</v>
      </c>
      <c r="H88" s="21">
        <v>1534.56</v>
      </c>
      <c r="I88" s="21">
        <v>1862.96</v>
      </c>
      <c r="J88" s="21">
        <v>2006.89</v>
      </c>
      <c r="K88" s="21">
        <v>2527.87</v>
      </c>
      <c r="L88" s="21">
        <v>2544.09</v>
      </c>
      <c r="M88" s="21">
        <v>3202.92</v>
      </c>
      <c r="N88">
        <v>1569</v>
      </c>
      <c r="O88">
        <v>1906</v>
      </c>
      <c r="P88">
        <v>2049</v>
      </c>
      <c r="Q88">
        <v>2579</v>
      </c>
      <c r="R88">
        <v>2595</v>
      </c>
      <c r="S88">
        <v>3266</v>
      </c>
      <c r="T88">
        <v>3943</v>
      </c>
      <c r="U88">
        <v>4969</v>
      </c>
      <c r="V88">
        <v>5345</v>
      </c>
      <c r="W88">
        <v>6701</v>
      </c>
      <c r="X88">
        <v>7086</v>
      </c>
      <c r="Y88">
        <v>8477</v>
      </c>
      <c r="Z88">
        <v>10286</v>
      </c>
      <c r="AA88">
        <v>14880</v>
      </c>
      <c r="AB88">
        <v>18027</v>
      </c>
      <c r="AC88">
        <v>31924</v>
      </c>
      <c r="AD88">
        <v>42406</v>
      </c>
      <c r="AE88">
        <v>72067</v>
      </c>
      <c r="AF88">
        <v>79115</v>
      </c>
      <c r="AG88">
        <v>104824</v>
      </c>
      <c r="AH88" s="21">
        <f t="shared" si="4"/>
        <v>2240.1253196930948</v>
      </c>
      <c r="AI88" s="21">
        <f t="shared" si="5"/>
        <v>2922.7774936061378</v>
      </c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>
      <c r="A89">
        <v>88</v>
      </c>
      <c r="B89" s="21">
        <v>470.12</v>
      </c>
      <c r="C89" s="21">
        <v>598.1</v>
      </c>
      <c r="D89" s="21">
        <v>929.25</v>
      </c>
      <c r="E89" s="21">
        <v>1002.32</v>
      </c>
      <c r="F89" s="21">
        <v>1262.94</v>
      </c>
      <c r="G89" s="21">
        <v>1541.71</v>
      </c>
      <c r="H89" s="21">
        <v>1598.73</v>
      </c>
      <c r="I89" s="21">
        <v>1940.87</v>
      </c>
      <c r="J89" s="21">
        <v>2090.81</v>
      </c>
      <c r="K89" s="21">
        <v>2633.58</v>
      </c>
      <c r="L89" s="21">
        <v>2650.48</v>
      </c>
      <c r="M89" s="21">
        <v>3336.85</v>
      </c>
      <c r="N89">
        <v>1635</v>
      </c>
      <c r="O89">
        <v>1985</v>
      </c>
      <c r="P89">
        <v>2135</v>
      </c>
      <c r="Q89">
        <v>2686</v>
      </c>
      <c r="R89">
        <v>2703</v>
      </c>
      <c r="S89">
        <v>3402</v>
      </c>
      <c r="T89">
        <v>4107</v>
      </c>
      <c r="U89">
        <v>5175</v>
      </c>
      <c r="V89">
        <v>5568</v>
      </c>
      <c r="W89">
        <v>6978</v>
      </c>
      <c r="X89">
        <v>7379</v>
      </c>
      <c r="Y89">
        <v>8827</v>
      </c>
      <c r="Z89">
        <v>10709</v>
      </c>
      <c r="AA89">
        <v>15492</v>
      </c>
      <c r="AB89">
        <v>18768</v>
      </c>
      <c r="AC89">
        <v>33237</v>
      </c>
      <c r="AD89">
        <v>44150</v>
      </c>
      <c r="AE89">
        <v>75031</v>
      </c>
      <c r="AF89">
        <v>82369</v>
      </c>
      <c r="AG89">
        <v>109136</v>
      </c>
      <c r="AH89" s="21">
        <f t="shared" si="4"/>
        <v>2333.6982097186701</v>
      </c>
      <c r="AI89" s="21">
        <f t="shared" si="5"/>
        <v>3044.4552429667519</v>
      </c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>
      <c r="A90">
        <v>89</v>
      </c>
      <c r="B90" s="21">
        <v>491.28</v>
      </c>
      <c r="C90" s="21">
        <v>625.03</v>
      </c>
      <c r="D90" s="21">
        <v>971.09</v>
      </c>
      <c r="E90" s="21">
        <v>1047.45</v>
      </c>
      <c r="F90" s="21">
        <v>1319.8</v>
      </c>
      <c r="G90" s="21">
        <v>1611.12</v>
      </c>
      <c r="H90" s="21">
        <v>1670.71</v>
      </c>
      <c r="I90" s="21">
        <v>2028.25</v>
      </c>
      <c r="J90" s="21">
        <v>2184.9499999999998</v>
      </c>
      <c r="K90" s="21">
        <v>2752.15</v>
      </c>
      <c r="L90" s="21">
        <v>2769.81</v>
      </c>
      <c r="M90" s="21">
        <v>3487.09</v>
      </c>
      <c r="N90">
        <v>1708</v>
      </c>
      <c r="O90">
        <v>2075</v>
      </c>
      <c r="P90">
        <v>2231</v>
      </c>
      <c r="Q90">
        <v>2807</v>
      </c>
      <c r="R90">
        <v>2825</v>
      </c>
      <c r="S90">
        <v>3556</v>
      </c>
      <c r="T90">
        <v>4293</v>
      </c>
      <c r="U90">
        <v>5407</v>
      </c>
      <c r="V90">
        <v>5817</v>
      </c>
      <c r="W90">
        <v>7290</v>
      </c>
      <c r="X90">
        <v>7709</v>
      </c>
      <c r="Y90">
        <v>9221</v>
      </c>
      <c r="Z90">
        <v>11186</v>
      </c>
      <c r="AA90">
        <v>16181</v>
      </c>
      <c r="AB90">
        <v>19603</v>
      </c>
      <c r="AC90">
        <v>34715</v>
      </c>
      <c r="AD90">
        <v>46114</v>
      </c>
      <c r="AE90">
        <v>78368</v>
      </c>
      <c r="AF90">
        <v>86032</v>
      </c>
      <c r="AG90">
        <v>113990</v>
      </c>
      <c r="AH90" s="21">
        <f t="shared" si="4"/>
        <v>2438.7135549872123</v>
      </c>
      <c r="AI90" s="21">
        <f t="shared" si="5"/>
        <v>3182.086956521739</v>
      </c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>
      <c r="A91">
        <v>90</v>
      </c>
      <c r="B91" s="21">
        <v>515.16</v>
      </c>
      <c r="C91" s="21">
        <v>655.4</v>
      </c>
      <c r="D91" s="21">
        <v>1018.28</v>
      </c>
      <c r="E91" s="21">
        <v>1098.3599999999999</v>
      </c>
      <c r="F91" s="21">
        <v>1383.94</v>
      </c>
      <c r="G91" s="21">
        <v>1689.42</v>
      </c>
      <c r="H91" s="21">
        <v>1751.91</v>
      </c>
      <c r="I91" s="21">
        <v>2126.8200000000002</v>
      </c>
      <c r="J91" s="21">
        <v>2291.14</v>
      </c>
      <c r="K91" s="21">
        <v>2885.91</v>
      </c>
      <c r="L91" s="21">
        <v>2904.42</v>
      </c>
      <c r="M91" s="21">
        <v>3656.56</v>
      </c>
      <c r="N91">
        <v>1791</v>
      </c>
      <c r="O91">
        <v>2175</v>
      </c>
      <c r="P91">
        <v>2340</v>
      </c>
      <c r="Q91">
        <v>2944</v>
      </c>
      <c r="R91">
        <v>2962</v>
      </c>
      <c r="S91">
        <v>3728</v>
      </c>
      <c r="T91">
        <v>4502</v>
      </c>
      <c r="U91">
        <v>5671</v>
      </c>
      <c r="V91">
        <v>6099</v>
      </c>
      <c r="W91">
        <v>7644</v>
      </c>
      <c r="X91">
        <v>8082</v>
      </c>
      <c r="Y91">
        <v>9666</v>
      </c>
      <c r="Z91">
        <v>11725</v>
      </c>
      <c r="AA91">
        <v>16961</v>
      </c>
      <c r="AB91">
        <v>20548</v>
      </c>
      <c r="AC91">
        <v>36388</v>
      </c>
      <c r="AD91">
        <v>48337</v>
      </c>
      <c r="AE91">
        <v>82145</v>
      </c>
      <c r="AF91">
        <v>90179</v>
      </c>
      <c r="AG91">
        <v>119484</v>
      </c>
      <c r="AH91" s="21">
        <f t="shared" si="4"/>
        <v>2557.8107416879793</v>
      </c>
      <c r="AI91" s="21">
        <f t="shared" si="5"/>
        <v>3336.1841432225065</v>
      </c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>
      <c r="A92">
        <v>91</v>
      </c>
      <c r="B92" s="21">
        <v>542.4</v>
      </c>
      <c r="C92" s="21">
        <v>690.06</v>
      </c>
      <c r="D92" s="21">
        <v>1072.1199999999999</v>
      </c>
      <c r="E92" s="21">
        <v>1156.43</v>
      </c>
      <c r="F92" s="21">
        <v>1457.12</v>
      </c>
      <c r="G92" s="21">
        <v>1778.75</v>
      </c>
      <c r="H92" s="21">
        <v>1844.54</v>
      </c>
      <c r="I92" s="21">
        <v>2239.2800000000002</v>
      </c>
      <c r="J92" s="21">
        <v>2412.2800000000002</v>
      </c>
      <c r="K92" s="21">
        <v>3038.5</v>
      </c>
      <c r="L92" s="21">
        <v>3057.99</v>
      </c>
      <c r="M92" s="21">
        <v>3849.9</v>
      </c>
      <c r="N92">
        <v>1886</v>
      </c>
      <c r="O92">
        <v>2290</v>
      </c>
      <c r="P92">
        <v>2463</v>
      </c>
      <c r="Q92">
        <v>3099</v>
      </c>
      <c r="R92">
        <v>3119</v>
      </c>
      <c r="S92">
        <v>3925</v>
      </c>
      <c r="T92">
        <v>4739</v>
      </c>
      <c r="U92">
        <v>5970</v>
      </c>
      <c r="V92">
        <v>6420</v>
      </c>
      <c r="W92">
        <v>8045</v>
      </c>
      <c r="X92">
        <v>8506</v>
      </c>
      <c r="Y92">
        <v>10174</v>
      </c>
      <c r="Z92">
        <v>12340</v>
      </c>
      <c r="AA92">
        <v>17854</v>
      </c>
      <c r="AB92">
        <v>21629</v>
      </c>
      <c r="AC92">
        <v>38304</v>
      </c>
      <c r="AD92">
        <v>50881</v>
      </c>
      <c r="AE92">
        <v>86470</v>
      </c>
      <c r="AF92">
        <v>94926</v>
      </c>
      <c r="AG92">
        <v>125774</v>
      </c>
      <c r="AH92" s="21">
        <f t="shared" si="4"/>
        <v>2692.3503836317132</v>
      </c>
      <c r="AI92" s="21">
        <f t="shared" si="5"/>
        <v>3512.7237851662403</v>
      </c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>
      <c r="A93">
        <v>92</v>
      </c>
      <c r="B93" s="21">
        <v>573.55999999999995</v>
      </c>
      <c r="C93" s="21">
        <v>729.71</v>
      </c>
      <c r="D93" s="21">
        <v>1133.73</v>
      </c>
      <c r="E93" s="21">
        <v>1222.8800000000001</v>
      </c>
      <c r="F93" s="21">
        <v>1540.84</v>
      </c>
      <c r="G93" s="21">
        <v>1880.96</v>
      </c>
      <c r="H93" s="21">
        <v>1950.53</v>
      </c>
      <c r="I93" s="21">
        <v>2367.9499999999998</v>
      </c>
      <c r="J93" s="21">
        <v>2550.89</v>
      </c>
      <c r="K93" s="21">
        <v>3213.09</v>
      </c>
      <c r="L93" s="21">
        <v>3233.7</v>
      </c>
      <c r="M93" s="21">
        <v>4071.12</v>
      </c>
      <c r="N93">
        <v>1994</v>
      </c>
      <c r="O93">
        <v>2422</v>
      </c>
      <c r="P93">
        <v>2605</v>
      </c>
      <c r="Q93">
        <v>3278</v>
      </c>
      <c r="R93">
        <v>3298</v>
      </c>
      <c r="S93">
        <v>4151</v>
      </c>
      <c r="T93">
        <v>5012</v>
      </c>
      <c r="U93">
        <v>6313</v>
      </c>
      <c r="V93">
        <v>6790</v>
      </c>
      <c r="W93">
        <v>8508</v>
      </c>
      <c r="X93">
        <v>8995</v>
      </c>
      <c r="Y93">
        <v>10758</v>
      </c>
      <c r="Z93">
        <v>13049</v>
      </c>
      <c r="AA93">
        <v>18874</v>
      </c>
      <c r="AB93">
        <v>22866</v>
      </c>
      <c r="AC93">
        <v>40494</v>
      </c>
      <c r="AD93">
        <v>53790</v>
      </c>
      <c r="AE93">
        <v>91413</v>
      </c>
      <c r="AF93">
        <v>100353</v>
      </c>
      <c r="AG93">
        <v>132964</v>
      </c>
      <c r="AH93" s="21">
        <f t="shared" si="4"/>
        <v>2847.6930946291559</v>
      </c>
      <c r="AI93" s="21">
        <f t="shared" si="5"/>
        <v>3714.6828644501279</v>
      </c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>
      <c r="A94">
        <v>93</v>
      </c>
      <c r="B94" s="21">
        <v>609.53</v>
      </c>
      <c r="C94" s="21">
        <v>775.47</v>
      </c>
      <c r="D94" s="21">
        <v>1204.82</v>
      </c>
      <c r="E94" s="21">
        <v>1299.56</v>
      </c>
      <c r="F94" s="21">
        <v>1637.46</v>
      </c>
      <c r="G94" s="21">
        <v>1998.9</v>
      </c>
      <c r="H94" s="21">
        <v>2072.84</v>
      </c>
      <c r="I94" s="21">
        <v>2516.4299999999998</v>
      </c>
      <c r="J94" s="21">
        <v>2710.84</v>
      </c>
      <c r="K94" s="21">
        <v>3414.57</v>
      </c>
      <c r="L94" s="21">
        <v>3436.47</v>
      </c>
      <c r="M94" s="21">
        <v>4326.3999999999996</v>
      </c>
      <c r="N94">
        <v>2119</v>
      </c>
      <c r="O94">
        <v>2574</v>
      </c>
      <c r="P94">
        <v>2768</v>
      </c>
      <c r="Q94">
        <v>3483</v>
      </c>
      <c r="R94">
        <v>3505</v>
      </c>
      <c r="S94">
        <v>4411</v>
      </c>
      <c r="T94">
        <v>5326</v>
      </c>
      <c r="U94">
        <v>6709</v>
      </c>
      <c r="V94">
        <v>7217</v>
      </c>
      <c r="W94">
        <v>9041</v>
      </c>
      <c r="X94">
        <v>9559</v>
      </c>
      <c r="Y94">
        <v>11430</v>
      </c>
      <c r="Z94">
        <v>13866</v>
      </c>
      <c r="AA94">
        <v>20056</v>
      </c>
      <c r="AB94">
        <v>24298</v>
      </c>
      <c r="AC94">
        <v>43029</v>
      </c>
      <c r="AD94">
        <v>57158</v>
      </c>
      <c r="AE94">
        <v>97137</v>
      </c>
      <c r="AF94">
        <v>106636</v>
      </c>
      <c r="AG94">
        <v>141290</v>
      </c>
      <c r="AH94" s="21">
        <f t="shared" si="4"/>
        <v>3025.8388746803066</v>
      </c>
      <c r="AI94" s="21">
        <f t="shared" si="5"/>
        <v>3947.5728900255754</v>
      </c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>
      <c r="A95">
        <v>94</v>
      </c>
      <c r="B95" s="21">
        <v>651.64</v>
      </c>
      <c r="C95" s="21">
        <v>829.04</v>
      </c>
      <c r="D95" s="21">
        <v>1288.06</v>
      </c>
      <c r="E95" s="21">
        <v>1389.34</v>
      </c>
      <c r="F95" s="21">
        <v>1750.59</v>
      </c>
      <c r="G95" s="21">
        <v>2137</v>
      </c>
      <c r="H95" s="21">
        <v>2216.04</v>
      </c>
      <c r="I95" s="21">
        <v>2690.28</v>
      </c>
      <c r="J95" s="21">
        <v>2898.13</v>
      </c>
      <c r="K95" s="21">
        <v>3650.47</v>
      </c>
      <c r="L95" s="21">
        <v>3673.89</v>
      </c>
      <c r="M95" s="21">
        <v>4625.29</v>
      </c>
      <c r="N95">
        <v>2266</v>
      </c>
      <c r="O95">
        <v>2752</v>
      </c>
      <c r="P95">
        <v>2960</v>
      </c>
      <c r="Q95">
        <v>3724</v>
      </c>
      <c r="R95">
        <v>3747</v>
      </c>
      <c r="S95">
        <v>4716</v>
      </c>
      <c r="T95">
        <v>5695</v>
      </c>
      <c r="U95">
        <v>7173</v>
      </c>
      <c r="V95">
        <v>7717</v>
      </c>
      <c r="W95">
        <v>9666</v>
      </c>
      <c r="X95">
        <v>10222</v>
      </c>
      <c r="Y95">
        <v>12221</v>
      </c>
      <c r="Z95">
        <v>14823</v>
      </c>
      <c r="AA95">
        <v>21439</v>
      </c>
      <c r="AB95">
        <v>25973</v>
      </c>
      <c r="AC95">
        <v>45995</v>
      </c>
      <c r="AD95">
        <v>61098</v>
      </c>
      <c r="AE95">
        <v>103833</v>
      </c>
      <c r="AF95">
        <v>113987</v>
      </c>
      <c r="AG95">
        <v>151030</v>
      </c>
      <c r="AH95" s="21">
        <f t="shared" si="4"/>
        <v>3235.5089514066494</v>
      </c>
      <c r="AI95" s="21">
        <f t="shared" si="5"/>
        <v>4220.347826086956</v>
      </c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>
      <c r="A96">
        <v>95</v>
      </c>
      <c r="B96" s="21">
        <v>701.32</v>
      </c>
      <c r="C96" s="21">
        <v>892.25</v>
      </c>
      <c r="D96" s="21">
        <v>1386.26</v>
      </c>
      <c r="E96" s="21">
        <v>1495.27</v>
      </c>
      <c r="F96" s="21">
        <v>1884.06</v>
      </c>
      <c r="G96" s="21">
        <v>2299.94</v>
      </c>
      <c r="H96" s="21">
        <v>2385</v>
      </c>
      <c r="I96" s="21">
        <v>2895.4</v>
      </c>
      <c r="J96" s="21">
        <v>3119.09</v>
      </c>
      <c r="K96" s="21">
        <v>3928.8</v>
      </c>
      <c r="L96" s="21">
        <v>3954</v>
      </c>
      <c r="M96" s="21">
        <v>4977.95</v>
      </c>
      <c r="N96">
        <v>2439</v>
      </c>
      <c r="O96">
        <v>2962</v>
      </c>
      <c r="P96">
        <v>3185</v>
      </c>
      <c r="Q96">
        <v>4008</v>
      </c>
      <c r="R96">
        <v>4033</v>
      </c>
      <c r="S96">
        <v>5076</v>
      </c>
      <c r="T96">
        <v>6131</v>
      </c>
      <c r="U96">
        <v>7723</v>
      </c>
      <c r="V96">
        <v>8306</v>
      </c>
      <c r="W96">
        <v>10409</v>
      </c>
      <c r="X96">
        <v>11003</v>
      </c>
      <c r="Y96">
        <v>13157</v>
      </c>
      <c r="Z96">
        <v>15960</v>
      </c>
      <c r="AA96">
        <v>23076</v>
      </c>
      <c r="AB96">
        <v>27956</v>
      </c>
      <c r="AC96">
        <v>49507</v>
      </c>
      <c r="AD96">
        <v>65764</v>
      </c>
      <c r="AE96">
        <v>111761</v>
      </c>
      <c r="AF96">
        <v>122691</v>
      </c>
      <c r="AG96">
        <v>162562</v>
      </c>
      <c r="AH96" s="21">
        <f t="shared" si="4"/>
        <v>3481.7851662404091</v>
      </c>
      <c r="AI96" s="21">
        <f t="shared" si="5"/>
        <v>4542.4961636828648</v>
      </c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>
      <c r="A97">
        <v>96</v>
      </c>
      <c r="B97" s="21">
        <v>760.77</v>
      </c>
      <c r="C97" s="21">
        <v>967.87</v>
      </c>
      <c r="D97" s="21">
        <v>1503.76</v>
      </c>
      <c r="E97" s="21">
        <v>1622.01</v>
      </c>
      <c r="F97" s="21">
        <v>2043.75</v>
      </c>
      <c r="G97" s="21">
        <v>2494.87</v>
      </c>
      <c r="H97" s="21">
        <v>2587.15</v>
      </c>
      <c r="I97" s="21">
        <v>3140.81</v>
      </c>
      <c r="J97" s="21">
        <v>3383.46</v>
      </c>
      <c r="K97" s="21">
        <v>4261.79</v>
      </c>
      <c r="L97" s="21">
        <v>4289.13</v>
      </c>
      <c r="M97" s="21">
        <v>5399.86</v>
      </c>
      <c r="N97">
        <v>2645</v>
      </c>
      <c r="O97">
        <v>3213</v>
      </c>
      <c r="P97">
        <v>3455</v>
      </c>
      <c r="Q97">
        <v>4347</v>
      </c>
      <c r="R97">
        <v>4375</v>
      </c>
      <c r="S97">
        <v>5506</v>
      </c>
      <c r="T97">
        <v>6652</v>
      </c>
      <c r="U97">
        <v>8381</v>
      </c>
      <c r="V97">
        <v>9015</v>
      </c>
      <c r="W97">
        <v>11299</v>
      </c>
      <c r="X97">
        <v>11947</v>
      </c>
      <c r="Y97">
        <v>14282</v>
      </c>
      <c r="Z97">
        <v>17321</v>
      </c>
      <c r="AA97">
        <v>25050</v>
      </c>
      <c r="AB97">
        <v>30348</v>
      </c>
      <c r="AC97">
        <v>53743</v>
      </c>
      <c r="AD97">
        <v>71390</v>
      </c>
      <c r="AE97">
        <v>121324</v>
      </c>
      <c r="AF97">
        <v>133189</v>
      </c>
      <c r="AG97">
        <v>176471</v>
      </c>
      <c r="AH97" s="21">
        <f t="shared" si="4"/>
        <v>3776.6675191815857</v>
      </c>
      <c r="AI97" s="21">
        <f t="shared" si="5"/>
        <v>4927.4833759590792</v>
      </c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>
      <c r="A98">
        <v>97</v>
      </c>
      <c r="B98" s="21">
        <v>833.4</v>
      </c>
      <c r="C98" s="21">
        <v>1060.28</v>
      </c>
      <c r="D98" s="21">
        <v>1647.32</v>
      </c>
      <c r="E98" s="21">
        <v>1776.86</v>
      </c>
      <c r="F98" s="21">
        <v>2238.86</v>
      </c>
      <c r="G98" s="21">
        <v>2733.06</v>
      </c>
      <c r="H98" s="21">
        <v>2834.14</v>
      </c>
      <c r="I98" s="21">
        <v>3440.66</v>
      </c>
      <c r="J98" s="21">
        <v>3706.48</v>
      </c>
      <c r="K98" s="21">
        <v>4668.66</v>
      </c>
      <c r="L98" s="21">
        <v>4698.6099999999997</v>
      </c>
      <c r="M98" s="21">
        <v>5915.39</v>
      </c>
      <c r="N98">
        <v>2898</v>
      </c>
      <c r="O98">
        <v>3519</v>
      </c>
      <c r="P98">
        <v>3785</v>
      </c>
      <c r="Q98">
        <v>4762</v>
      </c>
      <c r="R98">
        <v>4792</v>
      </c>
      <c r="S98">
        <v>6031</v>
      </c>
      <c r="T98">
        <v>7291</v>
      </c>
      <c r="U98">
        <v>9185</v>
      </c>
      <c r="V98">
        <v>9881</v>
      </c>
      <c r="W98">
        <v>12387</v>
      </c>
      <c r="X98">
        <v>13096</v>
      </c>
      <c r="Y98">
        <v>15658</v>
      </c>
      <c r="Z98">
        <v>18992</v>
      </c>
      <c r="AA98">
        <v>27454</v>
      </c>
      <c r="AB98">
        <v>33260</v>
      </c>
      <c r="AC98">
        <v>58901</v>
      </c>
      <c r="AD98">
        <v>78242</v>
      </c>
      <c r="AE98">
        <v>132967</v>
      </c>
      <c r="AF98">
        <v>145971</v>
      </c>
      <c r="AG98">
        <v>193407</v>
      </c>
      <c r="AH98" s="21">
        <f t="shared" si="4"/>
        <v>4137.3196930946287</v>
      </c>
      <c r="AI98" s="21">
        <f t="shared" si="5"/>
        <v>5397.2404092071611</v>
      </c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>
      <c r="A99">
        <v>98</v>
      </c>
      <c r="B99" s="21">
        <v>924.03</v>
      </c>
      <c r="C99" s="21">
        <v>1175.5899999999999</v>
      </c>
      <c r="D99" s="21">
        <v>1826.48</v>
      </c>
      <c r="E99" s="21">
        <v>1970.11</v>
      </c>
      <c r="F99" s="21">
        <v>2482.36</v>
      </c>
      <c r="G99" s="21">
        <v>3030.3</v>
      </c>
      <c r="H99" s="21">
        <v>3142.38</v>
      </c>
      <c r="I99" s="21">
        <v>3814.86</v>
      </c>
      <c r="J99" s="21">
        <v>4109.59</v>
      </c>
      <c r="K99" s="21">
        <v>5176.42</v>
      </c>
      <c r="L99" s="21">
        <v>5209.63</v>
      </c>
      <c r="M99" s="21">
        <v>6558.74</v>
      </c>
      <c r="N99">
        <v>3213</v>
      </c>
      <c r="O99">
        <v>3902</v>
      </c>
      <c r="P99">
        <v>4197</v>
      </c>
      <c r="Q99">
        <v>5280</v>
      </c>
      <c r="R99">
        <v>5313</v>
      </c>
      <c r="S99">
        <v>6687</v>
      </c>
      <c r="T99">
        <v>8085</v>
      </c>
      <c r="U99">
        <v>10186</v>
      </c>
      <c r="V99">
        <v>10963</v>
      </c>
      <c r="W99">
        <v>13745</v>
      </c>
      <c r="X99">
        <v>14532</v>
      </c>
      <c r="Y99">
        <v>17377</v>
      </c>
      <c r="Z99">
        <v>21070</v>
      </c>
      <c r="AA99">
        <v>30455</v>
      </c>
      <c r="AB99">
        <v>36896</v>
      </c>
      <c r="AC99">
        <v>65339</v>
      </c>
      <c r="AD99">
        <v>86794</v>
      </c>
      <c r="AE99">
        <v>147501</v>
      </c>
      <c r="AF99">
        <v>161926</v>
      </c>
      <c r="AG99">
        <v>214547</v>
      </c>
      <c r="AH99" s="21">
        <f t="shared" si="4"/>
        <v>4587.5447570332481</v>
      </c>
      <c r="AI99" s="21">
        <f t="shared" si="5"/>
        <v>5984.1867007672627</v>
      </c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>
      <c r="A100">
        <v>99</v>
      </c>
      <c r="B100" s="21">
        <v>1039.22</v>
      </c>
      <c r="C100" s="21">
        <v>1322.13</v>
      </c>
      <c r="D100" s="21">
        <v>2054.15</v>
      </c>
      <c r="E100" s="21">
        <v>2215.69</v>
      </c>
      <c r="F100" s="21">
        <v>2791.78</v>
      </c>
      <c r="G100" s="21">
        <v>3408.03</v>
      </c>
      <c r="H100" s="21">
        <v>3534.08</v>
      </c>
      <c r="I100" s="21">
        <v>4290.38</v>
      </c>
      <c r="J100" s="21">
        <v>4621.8500000000004</v>
      </c>
      <c r="K100" s="21">
        <v>5821.66</v>
      </c>
      <c r="L100" s="21">
        <v>5859.01</v>
      </c>
      <c r="M100" s="21">
        <v>7376.28</v>
      </c>
      <c r="N100">
        <v>3613</v>
      </c>
      <c r="O100">
        <v>4388</v>
      </c>
      <c r="P100">
        <v>4720</v>
      </c>
      <c r="Q100">
        <v>5938</v>
      </c>
      <c r="R100">
        <v>5976</v>
      </c>
      <c r="S100">
        <v>7521</v>
      </c>
      <c r="T100">
        <v>9100</v>
      </c>
      <c r="U100">
        <v>11468</v>
      </c>
      <c r="V100">
        <v>12346</v>
      </c>
      <c r="W100">
        <v>15489</v>
      </c>
      <c r="X100">
        <v>16381</v>
      </c>
      <c r="Y100">
        <v>19582</v>
      </c>
      <c r="Z100">
        <v>23746</v>
      </c>
      <c r="AA100">
        <v>34302</v>
      </c>
      <c r="AB100">
        <v>41556</v>
      </c>
      <c r="AC100">
        <v>73593</v>
      </c>
      <c r="AD100">
        <v>97757</v>
      </c>
      <c r="AE100">
        <v>166133</v>
      </c>
      <c r="AF100">
        <v>182380</v>
      </c>
      <c r="AG100">
        <v>241648</v>
      </c>
      <c r="AH100" s="21">
        <f t="shared" si="4"/>
        <v>5159.2276214833755</v>
      </c>
      <c r="AI100" s="21">
        <f t="shared" si="5"/>
        <v>6730.7186700767261</v>
      </c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>
      <c r="A101">
        <v>100</v>
      </c>
      <c r="B101" s="21">
        <v>1191.6500000000001</v>
      </c>
      <c r="C101" s="21">
        <v>1516.06</v>
      </c>
      <c r="D101" s="21">
        <v>2355.46</v>
      </c>
      <c r="E101" s="21">
        <v>2540.69</v>
      </c>
      <c r="F101" s="21">
        <v>3201.28</v>
      </c>
      <c r="G101" s="21">
        <v>3907.92</v>
      </c>
      <c r="H101" s="21">
        <v>4052.46</v>
      </c>
      <c r="I101" s="21">
        <v>4919.7</v>
      </c>
      <c r="J101" s="21">
        <v>5299.79</v>
      </c>
      <c r="K101" s="21">
        <v>6675.59</v>
      </c>
      <c r="L101" s="21">
        <v>6718.42</v>
      </c>
      <c r="M101" s="21">
        <v>8458.24</v>
      </c>
      <c r="N101">
        <v>4143</v>
      </c>
      <c r="O101">
        <v>5032</v>
      </c>
      <c r="P101">
        <v>5412</v>
      </c>
      <c r="Q101">
        <v>6809</v>
      </c>
      <c r="R101">
        <v>6852</v>
      </c>
      <c r="S101">
        <v>8624</v>
      </c>
      <c r="T101">
        <v>10444</v>
      </c>
      <c r="U101">
        <v>13168</v>
      </c>
      <c r="V101">
        <v>14180</v>
      </c>
      <c r="W101">
        <v>17805</v>
      </c>
      <c r="X101">
        <v>18829</v>
      </c>
      <c r="Y101">
        <v>22511</v>
      </c>
      <c r="Z101">
        <v>27287</v>
      </c>
      <c r="AA101">
        <v>39406</v>
      </c>
      <c r="AB101">
        <v>47739</v>
      </c>
      <c r="AC101">
        <v>84543</v>
      </c>
      <c r="AD101">
        <v>112303</v>
      </c>
      <c r="AE101">
        <v>190852</v>
      </c>
      <c r="AF101">
        <v>209516</v>
      </c>
      <c r="AG101">
        <v>277603</v>
      </c>
      <c r="AH101" s="21">
        <f t="shared" si="4"/>
        <v>5915.7774936061378</v>
      </c>
      <c r="AI101" s="21">
        <f t="shared" si="5"/>
        <v>7717.6061381074169</v>
      </c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</sheetData>
  <sheetProtection algorithmName="SHA-512" hashValue="ui6ldBV1tYPalxvfmSlEZQwrIOOZMvFnkCuR8BIMCuFQprMO1bq8wsk5UnCEszwo1vf+jIb6Hm3WDSADpoQeUQ==" saltValue="BwDqxu9MEhOq5P8+Zdz2dw==" spinCount="100000" sheet="1" objects="1" scenarios="1"/>
  <phoneticPr fontId="0" type="noConversion"/>
  <hyperlinks>
    <hyperlink ref="A3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4:AV293"/>
  <sheetViews>
    <sheetView zoomScale="70" zoomScaleNormal="70" zoomScaleSheetLayoutView="61" zoomScalePageLayoutView="70" workbookViewId="0">
      <selection activeCell="A5" sqref="A5"/>
    </sheetView>
  </sheetViews>
  <sheetFormatPr baseColWidth="10" defaultColWidth="8.83203125" defaultRowHeight="18" x14ac:dyDescent="0"/>
  <cols>
    <col min="1" max="1" width="12.5" style="33" bestFit="1" customWidth="1"/>
    <col min="2" max="2" width="37.5" bestFit="1" customWidth="1"/>
    <col min="3" max="10" width="8.83203125" customWidth="1"/>
    <col min="11" max="11" width="9.33203125" customWidth="1"/>
    <col min="12" max="12" width="10" customWidth="1"/>
    <col min="13" max="15" width="8.83203125" customWidth="1"/>
    <col min="16" max="16" width="9.33203125" customWidth="1"/>
    <col min="17" max="17" width="9" customWidth="1"/>
    <col min="18" max="24" width="8.83203125" customWidth="1"/>
    <col min="25" max="25" width="9.1640625" customWidth="1"/>
    <col min="26" max="26" width="7.5" customWidth="1"/>
    <col min="27" max="27" width="15.5" style="9" customWidth="1"/>
    <col min="28" max="28" width="16.83203125" style="33" bestFit="1" customWidth="1"/>
    <col min="29" max="29" width="54.5" style="33" bestFit="1" customWidth="1"/>
    <col min="30" max="48" width="9.1640625" style="33" customWidth="1"/>
  </cols>
  <sheetData>
    <row r="4" spans="1:30" ht="21">
      <c r="B4" s="19" t="s">
        <v>64</v>
      </c>
      <c r="F4" s="19" t="s">
        <v>570</v>
      </c>
      <c r="AA4" s="101"/>
    </row>
    <row r="5" spans="1:30" ht="20.25" customHeight="1" thickBot="1">
      <c r="B5" s="1" t="s">
        <v>231</v>
      </c>
      <c r="AA5" s="101"/>
    </row>
    <row r="6" spans="1:30" ht="78" customHeight="1" thickBot="1">
      <c r="B6" s="15" t="s">
        <v>41</v>
      </c>
      <c r="C6" s="13" t="str">
        <f>CONCATENATE(+'Race 1'!$F$5,"  ",'Race 1'!$B$7)</f>
        <v>Dorking 10  10 miles</v>
      </c>
      <c r="D6" s="17"/>
      <c r="E6" s="13" t="str">
        <f>CONCATENATE(+'Race 2'!$F$5,"  ",'Race 2'!$B$7)</f>
        <v>Claygate Country Five  5 miles</v>
      </c>
      <c r="F6" s="3"/>
      <c r="G6" s="13" t="str">
        <f>CONCATENATE(+'Race 3'!$F$5,"  ",'Race 3'!$B$7)</f>
        <v>Club Mile  1 mile</v>
      </c>
      <c r="H6" s="3"/>
      <c r="I6" s="13" t="str">
        <f>CONCATENATE(+'Race 4'!$F$5,"  ",'Race 4'!$B$7)</f>
        <v>Reigate Half  13.1 miles</v>
      </c>
      <c r="J6" s="3"/>
      <c r="K6" s="13" t="str">
        <f>CONCATENATE(+'Race 5'!$F$5,"  ",'Race 5'!$B$7)</f>
        <v>Titsey Trail  10 km</v>
      </c>
      <c r="L6" s="3"/>
      <c r="M6" s="13" t="str">
        <f>CONCATENATE('Race 6'!F5,"  ",'Race 6'!B7)</f>
        <v xml:space="preserve">Cross Country Race 1  </v>
      </c>
      <c r="N6" s="3"/>
      <c r="O6" s="13" t="str">
        <f>CONCATENATE('Race 7'!F5,"  ",'Race 7'!B7)</f>
        <v>Second Sunday Five  5 miles</v>
      </c>
      <c r="P6" s="3"/>
      <c r="Q6" s="13" t="str">
        <f>CONCATENATE('Race 8'!F5,"  ",'Race 8'!B7)</f>
        <v>Kingston 10k  10 km</v>
      </c>
      <c r="R6" s="3"/>
      <c r="S6" s="13" t="str">
        <f>CONCATENATE('Race 9'!F5,"  ",'Race 9'!B7)</f>
        <v>Hogs Back  11.7 km</v>
      </c>
      <c r="T6" s="3"/>
      <c r="U6" s="13" t="str">
        <f>CONCATENATE('Race 10'!F5,"  ",'Race 10'!B7)</f>
        <v>TBC  TBC</v>
      </c>
      <c r="V6" s="3"/>
      <c r="W6" s="13" t="str">
        <f>CONCATENATE('Race 11'!F5,"  ",'Race 11'!B7)</f>
        <v>TBC  TBC</v>
      </c>
      <c r="X6" s="3"/>
      <c r="Y6" s="13" t="str">
        <f>CONCATENATE('Race 12'!F5,"  ",'Race 12'!B7)</f>
        <v>TBC  TBC</v>
      </c>
      <c r="Z6" s="3"/>
      <c r="AA6" s="49" t="s">
        <v>61</v>
      </c>
    </row>
    <row r="7" spans="1:30" ht="19" thickBot="1">
      <c r="A7" s="78" t="s">
        <v>301</v>
      </c>
      <c r="B7" s="18"/>
      <c r="C7" s="252">
        <f>+'Race 1'!$B$6</f>
        <v>42890</v>
      </c>
      <c r="D7" s="253"/>
      <c r="E7" s="252">
        <f>+'Race 2'!$B$6</f>
        <v>42925</v>
      </c>
      <c r="F7" s="253"/>
      <c r="G7" s="252">
        <f>+'Race 3'!$B$6</f>
        <v>42970</v>
      </c>
      <c r="H7" s="253"/>
      <c r="I7" s="252">
        <f>'Race 4'!B6</f>
        <v>42995</v>
      </c>
      <c r="J7" s="253"/>
      <c r="K7" s="252">
        <f>'Race 5'!B6</f>
        <v>43009</v>
      </c>
      <c r="L7" s="253"/>
      <c r="M7" s="252">
        <f>'Race 6'!B6</f>
        <v>43022</v>
      </c>
      <c r="N7" s="253"/>
      <c r="O7" s="252">
        <f>'Race 7'!B6</f>
        <v>43051</v>
      </c>
      <c r="P7" s="253"/>
      <c r="Q7" s="252">
        <f>'Race 8'!B6</f>
        <v>43065</v>
      </c>
      <c r="R7" s="253"/>
      <c r="S7" s="252">
        <f>'Race 9'!B6</f>
        <v>43079</v>
      </c>
      <c r="T7" s="253"/>
      <c r="U7" s="252" t="str">
        <f>'Race 10'!B6</f>
        <v>TBC</v>
      </c>
      <c r="V7" s="253"/>
      <c r="W7" s="252" t="str">
        <f>'Race 11'!B6</f>
        <v>TBC</v>
      </c>
      <c r="X7" s="253"/>
      <c r="Y7" s="252" t="str">
        <f>'Race 12'!B6</f>
        <v>TBC</v>
      </c>
      <c r="Z7" s="253"/>
      <c r="AA7" s="49"/>
    </row>
    <row r="8" spans="1:30" ht="19" thickBot="1">
      <c r="A8" s="78" t="s">
        <v>300</v>
      </c>
      <c r="B8" s="5"/>
      <c r="C8" s="6" t="s">
        <v>42</v>
      </c>
      <c r="D8" s="7" t="s">
        <v>43</v>
      </c>
      <c r="E8" s="6" t="s">
        <v>42</v>
      </c>
      <c r="F8" s="7" t="s">
        <v>43</v>
      </c>
      <c r="G8" s="6" t="s">
        <v>42</v>
      </c>
      <c r="H8" s="7" t="s">
        <v>43</v>
      </c>
      <c r="I8" s="6" t="s">
        <v>42</v>
      </c>
      <c r="J8" s="7" t="s">
        <v>43</v>
      </c>
      <c r="K8" s="6" t="s">
        <v>42</v>
      </c>
      <c r="L8" s="7" t="s">
        <v>43</v>
      </c>
      <c r="M8" s="6" t="s">
        <v>42</v>
      </c>
      <c r="N8" s="7" t="s">
        <v>43</v>
      </c>
      <c r="O8" s="6" t="s">
        <v>42</v>
      </c>
      <c r="P8" s="7" t="s">
        <v>43</v>
      </c>
      <c r="Q8" s="6" t="s">
        <v>42</v>
      </c>
      <c r="R8" s="7" t="s">
        <v>43</v>
      </c>
      <c r="S8" s="6" t="s">
        <v>42</v>
      </c>
      <c r="T8" s="7" t="s">
        <v>43</v>
      </c>
      <c r="U8" s="6" t="s">
        <v>42</v>
      </c>
      <c r="V8" s="7" t="s">
        <v>43</v>
      </c>
      <c r="W8" s="6" t="s">
        <v>42</v>
      </c>
      <c r="X8" s="7" t="s">
        <v>43</v>
      </c>
      <c r="Y8" s="6" t="s">
        <v>42</v>
      </c>
      <c r="Z8" s="7" t="s">
        <v>43</v>
      </c>
      <c r="AA8" s="92" t="s">
        <v>43</v>
      </c>
      <c r="AB8" s="32" t="s">
        <v>221</v>
      </c>
      <c r="AC8" s="32" t="s">
        <v>198</v>
      </c>
      <c r="AD8" s="32"/>
    </row>
    <row r="9" spans="1:30" ht="21" customHeight="1">
      <c r="A9" s="35">
        <v>1</v>
      </c>
      <c r="B9" s="59" t="s">
        <v>318</v>
      </c>
      <c r="C9" s="97">
        <f>IF(ISERROR(VLOOKUP(B9,'Race 1'!$B$11:$F$43,4,FALSE))," ",VLOOKUP(B9,'Race 1'!$B$11:$F$43,4,FALSE))</f>
        <v>4.3402777777777783E-2</v>
      </c>
      <c r="D9" s="58">
        <f>IF(ISERROR(VLOOKUP(B9,'Race 1'!$B$11:$F$43,5,FALSE)),"0",VLOOKUP(B9,'Race 1'!$B$11:$F$43,5,FALSE))</f>
        <v>20</v>
      </c>
      <c r="E9" s="97" t="str">
        <f>IF(ISERROR(VLOOKUP($B9,'Race 2'!$B$11:$E$34,4,FALSE))," ",VLOOKUP($B9,'Race 2'!$B$11:$E$34,4,FALSE))</f>
        <v xml:space="preserve"> </v>
      </c>
      <c r="F9" s="58" t="str">
        <f>IF(ISERROR(VLOOKUP($B9,'Race 2'!$B$11:$F$34,5,FALSE)),"0",VLOOKUP($B9,'Race 2'!$B$11:$F$34,5,FALSE))</f>
        <v>0</v>
      </c>
      <c r="G9" s="97" t="str">
        <f>IF(ISERROR(VLOOKUP($B9,'Race 3'!$B$11:$E$37,4,FALSE))," ",VLOOKUP($B9,'Race 3'!$B$11:$E$37,4,FALSE))</f>
        <v xml:space="preserve"> </v>
      </c>
      <c r="H9" s="58" t="str">
        <f>IF(ISERROR(VLOOKUP($B9,'Race 3'!$B$11:$F$37,5,FALSE)),"0",VLOOKUP($B9,'Race 3'!$B$11:$F$37,5,FALSE))</f>
        <v>0</v>
      </c>
      <c r="I9" s="97" t="str">
        <f>IF(ISERROR(VLOOKUP($B9,'Race 4'!$B$11:$E$39,4,FALSE))," ",VLOOKUP($B9,'Race 4'!$B$11:$E$39,4,FALSE))</f>
        <v xml:space="preserve"> </v>
      </c>
      <c r="J9" s="58" t="str">
        <f>IF(ISERROR(VLOOKUP($B9,'Race 4'!$B$11:$F$39,5,FALSE)),"0",VLOOKUP($B9,'Race 4'!$B$11:$F$39,5,FALSE))</f>
        <v>0</v>
      </c>
      <c r="K9" s="97" t="str">
        <f>IF(ISERROR(VLOOKUP($B9,'Race 5'!$B$9:$H$39,4,FALSE))," ",VLOOKUP($B9,'Race 5'!$B$9:$H$39,4,FALSE))</f>
        <v xml:space="preserve"> </v>
      </c>
      <c r="L9" s="58" t="str">
        <f>IF(ISERROR(VLOOKUP($B9,'Race 5'!$B$9:$H$39,5,FALSE)),"0",VLOOKUP($B9,'Race 5'!$B$9:$H$39,5,FALSE))</f>
        <v>0</v>
      </c>
      <c r="M9" s="62" t="str">
        <f>IF(ISERROR(VLOOKUP($B9,'Race 6'!$B$9:$H$52,4,FALSE))," ",VLOOKUP($B9,'Race 6'!$B$9:$H$52,4,FALSE))</f>
        <v xml:space="preserve"> </v>
      </c>
      <c r="N9" s="58" t="str">
        <f>IF(ISERROR(VLOOKUP($B9,'Race 6'!$B$9:$H$52,5,FALSE)),"0",VLOOKUP($B9,'Race 6'!$B$9:$H$52,5,FALSE))</f>
        <v>0</v>
      </c>
      <c r="O9" s="62" t="str">
        <f>IF(ISERROR(VLOOKUP($B9,'Race 7'!$B$9:$H$39,4,FALSE))," ",VLOOKUP($B9,'Race 7'!$B$9:$H$39,4,FALSE))</f>
        <v xml:space="preserve"> </v>
      </c>
      <c r="P9" s="58" t="str">
        <f>IF(ISERROR(VLOOKUP($B9,'Race 7'!$B$9:$H$39,5,FALSE)),"0",VLOOKUP($B9,'Race 7'!$B$9:$H$39,5,FALSE))</f>
        <v>0</v>
      </c>
      <c r="Q9" s="62" t="str">
        <f>IF(ISERROR(VLOOKUP($B9,'Race 8'!$B$9:$H$39,4,FALSE))," ",VLOOKUP($B9,'Race 8'!$B$9:$H$39,4,FALSE))</f>
        <v xml:space="preserve"> </v>
      </c>
      <c r="R9" s="58" t="str">
        <f>IF(ISERROR(VLOOKUP($B9,'Race 8'!$B$9:$H$39,5,FALSE)),"0",VLOOKUP($B9,'Race 8'!$B$9:$H$39,5,FALSE))</f>
        <v>0</v>
      </c>
      <c r="S9" s="62" t="str">
        <f>IF(ISERROR(VLOOKUP($B9,'Race 9'!$B$9:$H$39,4,FALSE))," ",VLOOKUP($B9,'Race 9'!$B$9:$H$39,4,FALSE))</f>
        <v xml:space="preserve"> </v>
      </c>
      <c r="T9" s="58" t="str">
        <f>IF(ISERROR(VLOOKUP($B9,'Race 9'!$B$9:$H$39,5,FALSE)),"0",VLOOKUP($B9,'Race 9'!$B$9:$H$39,5,FALSE))</f>
        <v>0</v>
      </c>
      <c r="U9" s="62" t="str">
        <f>IF(ISERROR(VLOOKUP($B9,'Race 10'!$B$9:$H$35,4,FALSE))," ",VLOOKUP($B9,'Race 10'!$B$9:$H$35,4,FALSE))</f>
        <v xml:space="preserve"> </v>
      </c>
      <c r="V9" s="58" t="str">
        <f>IF(ISERROR(VLOOKUP($B9,'Race 10'!$B$9:$H$35,5,FALSE)),"0",VLOOKUP($B9,'Race 10'!$B$9:$H$35,5,FALSE))</f>
        <v>0</v>
      </c>
      <c r="W9" s="62" t="str">
        <f>IF(ISERROR(VLOOKUP($B9,'Race 11'!$B$9:$H$39,4,FALSE))," ",VLOOKUP($B9,'Race 11'!$B$9:$H$39,4,FALSE))</f>
        <v xml:space="preserve"> </v>
      </c>
      <c r="X9" s="58" t="str">
        <f>IF(ISERROR(VLOOKUP($B9,'Race 11'!$B$9:$H$39,5,FALSE)),"0",VLOOKUP($B9,'Race 11'!$B$9:$H$39,5,FALSE))</f>
        <v>0</v>
      </c>
      <c r="Y9" s="62" t="str">
        <f>IF(ISERROR(VLOOKUP($B9,'Race 12'!$B$9:$H$43,4,FALSE))," ",VLOOKUP($B9,'Race 12'!$B$9:$H$43,4,FALSE))</f>
        <v xml:space="preserve"> </v>
      </c>
      <c r="Z9" s="58" t="str">
        <f>IF(ISERROR(VLOOKUP($B9,'Race 12'!$B$9:$H$43,5,FALSE)),"0",VLOOKUP($B9,'Race 12'!$B$9:$H$43,5,FALSE))</f>
        <v>0</v>
      </c>
      <c r="AA9" s="100">
        <f t="shared" ref="AA9:AA40" si="0">D9+F9+H9+J9+L9+N9+P9+R9+T9+V9+X9+Z9</f>
        <v>20</v>
      </c>
      <c r="AB9" s="54">
        <f t="shared" ref="AB9:AB40" si="1">COUNT(Z9,X9,V9,T9,R9,P9,N9,L9,J9,H9,F9,D9)</f>
        <v>1</v>
      </c>
      <c r="AD9" s="34"/>
    </row>
    <row r="10" spans="1:30" ht="21" customHeight="1">
      <c r="A10" s="35">
        <v>2</v>
      </c>
      <c r="B10" s="59" t="s">
        <v>523</v>
      </c>
      <c r="C10" s="97">
        <f>IF(ISERROR(VLOOKUP(B10,'Race 1'!$B$11:$F$43,4,FALSE))," ",VLOOKUP(B10,'Race 1'!$B$11:$F$43,4,FALSE))</f>
        <v>4.4131944444444439E-2</v>
      </c>
      <c r="D10" s="58">
        <f>IF(ISERROR(VLOOKUP(B10,'Race 1'!$B$11:$F$43,5,FALSE)),"0",VLOOKUP(B10,'Race 1'!$B$11:$F$43,5,FALSE))</f>
        <v>19</v>
      </c>
      <c r="E10" s="97" t="str">
        <f>IF(ISERROR(VLOOKUP($B10,'Race 2'!$B$11:$E$34,4,FALSE))," ",VLOOKUP($B10,'Race 2'!$B$11:$E$34,4,FALSE))</f>
        <v xml:space="preserve"> </v>
      </c>
      <c r="F10" s="58" t="str">
        <f>IF(ISERROR(VLOOKUP($B10,'Race 2'!$B$11:$F$34,5,FALSE)),"0",VLOOKUP($B10,'Race 2'!$B$11:$F$34,5,FALSE))</f>
        <v>0</v>
      </c>
      <c r="G10" s="97" t="str">
        <f>IF(ISERROR(VLOOKUP($B10,'Race 3'!$B$11:$E$37,4,FALSE))," ",VLOOKUP($B10,'Race 3'!$B$11:$E$37,4,FALSE))</f>
        <v xml:space="preserve"> </v>
      </c>
      <c r="H10" s="58" t="str">
        <f>IF(ISERROR(VLOOKUP($B10,'Race 3'!$B$11:$F$37,5,FALSE)),"0",VLOOKUP($B10,'Race 3'!$B$11:$F$37,5,FALSE))</f>
        <v>0</v>
      </c>
      <c r="I10" s="97" t="str">
        <f>IF(ISERROR(VLOOKUP($B10,'Race 4'!$B$11:$E$39,4,FALSE))," ",VLOOKUP($B10,'Race 4'!$B$11:$E$39,4,FALSE))</f>
        <v xml:space="preserve"> </v>
      </c>
      <c r="J10" s="58" t="str">
        <f>IF(ISERROR(VLOOKUP($B10,'Race 4'!$B$11:$F$39,5,FALSE)),"0",VLOOKUP($B10,'Race 4'!$B$11:$F$39,5,FALSE))</f>
        <v>0</v>
      </c>
      <c r="K10" s="97" t="str">
        <f>IF(ISERROR(VLOOKUP($B10,'Race 5'!$B$9:$H$39,4,FALSE))," ",VLOOKUP($B10,'Race 5'!$B$9:$H$39,4,FALSE))</f>
        <v xml:space="preserve"> </v>
      </c>
      <c r="L10" s="58" t="str">
        <f>IF(ISERROR(VLOOKUP($B10,'Race 5'!$B$9:$H$39,5,FALSE)),"0",VLOOKUP($B10,'Race 5'!$B$9:$H$39,5,FALSE))</f>
        <v>0</v>
      </c>
      <c r="M10" s="62" t="str">
        <f>IF(ISERROR(VLOOKUP($B10,'Race 6'!$B$9:$H$52,4,FALSE))," ",VLOOKUP($B10,'Race 6'!$B$9:$H$52,4,FALSE))</f>
        <v xml:space="preserve"> </v>
      </c>
      <c r="N10" s="58" t="str">
        <f>IF(ISERROR(VLOOKUP($B10,'Race 6'!$B$9:$H$52,5,FALSE)),"0",VLOOKUP($B10,'Race 6'!$B$9:$H$52,5,FALSE))</f>
        <v>0</v>
      </c>
      <c r="O10" s="62" t="str">
        <f>IF(ISERROR(VLOOKUP($B10,'Race 7'!$B$9:$H$39,4,FALSE))," ",VLOOKUP($B10,'Race 7'!$B$9:$H$39,4,FALSE))</f>
        <v xml:space="preserve"> </v>
      </c>
      <c r="P10" s="58" t="str">
        <f>IF(ISERROR(VLOOKUP($B10,'Race 7'!$B$9:$H$39,5,FALSE)),"0",VLOOKUP($B10,'Race 7'!$B$9:$H$39,5,FALSE))</f>
        <v>0</v>
      </c>
      <c r="Q10" s="62" t="str">
        <f>IF(ISERROR(VLOOKUP($B10,'Race 8'!$B$9:$H$39,4,FALSE))," ",VLOOKUP($B10,'Race 8'!$B$9:$H$39,4,FALSE))</f>
        <v xml:space="preserve"> </v>
      </c>
      <c r="R10" s="58" t="str">
        <f>IF(ISERROR(VLOOKUP($B10,'Race 8'!$B$9:$H$39,5,FALSE)),"0",VLOOKUP($B10,'Race 8'!$B$9:$H$39,5,FALSE))</f>
        <v>0</v>
      </c>
      <c r="S10" s="62" t="str">
        <f>IF(ISERROR(VLOOKUP($B10,'Race 9'!$B$9:$H$39,4,FALSE))," ",VLOOKUP($B10,'Race 9'!$B$9:$H$39,4,FALSE))</f>
        <v xml:space="preserve"> </v>
      </c>
      <c r="T10" s="58" t="str">
        <f>IF(ISERROR(VLOOKUP($B10,'Race 9'!$B$9:$H$39,5,FALSE)),"0",VLOOKUP($B10,'Race 9'!$B$9:$H$39,5,FALSE))</f>
        <v>0</v>
      </c>
      <c r="U10" s="62" t="str">
        <f>IF(ISERROR(VLOOKUP($B10,'Race 10'!$B$9:$H$35,4,FALSE))," ",VLOOKUP($B10,'Race 10'!$B$9:$H$35,4,FALSE))</f>
        <v xml:space="preserve"> </v>
      </c>
      <c r="V10" s="58" t="str">
        <f>IF(ISERROR(VLOOKUP($B10,'Race 10'!$B$9:$H$35,5,FALSE)),"0",VLOOKUP($B10,'Race 10'!$B$9:$H$35,5,FALSE))</f>
        <v>0</v>
      </c>
      <c r="W10" s="62" t="str">
        <f>IF(ISERROR(VLOOKUP($B10,'Race 11'!$B$9:$H$39,4,FALSE))," ",VLOOKUP($B10,'Race 11'!$B$9:$H$39,4,FALSE))</f>
        <v xml:space="preserve"> </v>
      </c>
      <c r="X10" s="58" t="str">
        <f>IF(ISERROR(VLOOKUP($B10,'Race 11'!$B$9:$H$39,5,FALSE)),"0",VLOOKUP($B10,'Race 11'!$B$9:$H$39,5,FALSE))</f>
        <v>0</v>
      </c>
      <c r="Y10" s="62" t="str">
        <f>IF(ISERROR(VLOOKUP($B10,'Race 12'!$B$9:$H$43,4,FALSE))," ",VLOOKUP($B10,'Race 12'!$B$9:$H$43,4,FALSE))</f>
        <v xml:space="preserve"> </v>
      </c>
      <c r="Z10" s="58" t="str">
        <f>IF(ISERROR(VLOOKUP($B10,'Race 12'!$B$9:$H$43,5,FALSE)),"0",VLOOKUP($B10,'Race 12'!$B$9:$H$43,5,FALSE))</f>
        <v>0</v>
      </c>
      <c r="AA10" s="100">
        <f t="shared" si="0"/>
        <v>19</v>
      </c>
      <c r="AB10" s="54">
        <f t="shared" si="1"/>
        <v>1</v>
      </c>
      <c r="AC10" s="35"/>
      <c r="AD10" s="34"/>
    </row>
    <row r="11" spans="1:30" ht="21" customHeight="1">
      <c r="A11" s="35">
        <v>3</v>
      </c>
      <c r="B11" s="59" t="s">
        <v>555</v>
      </c>
      <c r="C11" s="97">
        <f>IF(ISERROR(VLOOKUP(B11,'Race 1'!$B$11:$F$43,4,FALSE))," ",VLOOKUP(B11,'Race 1'!$B$11:$F$43,4,FALSE))</f>
        <v>4.4236111111111115E-2</v>
      </c>
      <c r="D11" s="58">
        <f>IF(ISERROR(VLOOKUP(B11,'Race 1'!$B$11:$F$43,5,FALSE)),"0",VLOOKUP(B11,'Race 1'!$B$11:$F$43,5,FALSE))</f>
        <v>18</v>
      </c>
      <c r="E11" s="97" t="str">
        <f>IF(ISERROR(VLOOKUP($B11,'Race 2'!$B$11:$E$34,4,FALSE))," ",VLOOKUP($B11,'Race 2'!$B$11:$E$34,4,FALSE))</f>
        <v xml:space="preserve"> </v>
      </c>
      <c r="F11" s="58" t="str">
        <f>IF(ISERROR(VLOOKUP($B11,'Race 2'!$B$11:$F$34,5,FALSE)),"0",VLOOKUP($B11,'Race 2'!$B$11:$F$34,5,FALSE))</f>
        <v>0</v>
      </c>
      <c r="G11" s="97" t="str">
        <f>IF(ISERROR(VLOOKUP($B11,'Race 3'!$B$11:$E$37,4,FALSE))," ",VLOOKUP($B11,'Race 3'!$B$11:$E$37,4,FALSE))</f>
        <v xml:space="preserve"> </v>
      </c>
      <c r="H11" s="58" t="str">
        <f>IF(ISERROR(VLOOKUP($B11,'Race 3'!$B$11:$F$37,5,FALSE)),"0",VLOOKUP($B11,'Race 3'!$B$11:$F$37,5,FALSE))</f>
        <v>0</v>
      </c>
      <c r="I11" s="97" t="str">
        <f>IF(ISERROR(VLOOKUP($B11,'Race 4'!$B$11:$E$39,4,FALSE))," ",VLOOKUP($B11,'Race 4'!$B$11:$E$39,4,FALSE))</f>
        <v xml:space="preserve"> </v>
      </c>
      <c r="J11" s="58" t="str">
        <f>IF(ISERROR(VLOOKUP($B11,'Race 4'!$B$11:$F$39,5,FALSE)),"0",VLOOKUP($B11,'Race 4'!$B$11:$F$39,5,FALSE))</f>
        <v>0</v>
      </c>
      <c r="K11" s="97" t="str">
        <f>IF(ISERROR(VLOOKUP($B11,'Race 5'!$B$9:$H$39,4,FALSE))," ",VLOOKUP($B11,'Race 5'!$B$9:$H$39,4,FALSE))</f>
        <v xml:space="preserve"> </v>
      </c>
      <c r="L11" s="58" t="str">
        <f>IF(ISERROR(VLOOKUP($B11,'Race 5'!$B$9:$H$39,5,FALSE)),"0",VLOOKUP($B11,'Race 5'!$B$9:$H$39,5,FALSE))</f>
        <v>0</v>
      </c>
      <c r="M11" s="62" t="str">
        <f>IF(ISERROR(VLOOKUP($B11,'Race 6'!$B$9:$H$52,4,FALSE))," ",VLOOKUP($B11,'Race 6'!$B$9:$H$52,4,FALSE))</f>
        <v xml:space="preserve"> </v>
      </c>
      <c r="N11" s="58" t="str">
        <f>IF(ISERROR(VLOOKUP($B11,'Race 6'!$B$9:$H$52,5,FALSE)),"0",VLOOKUP($B11,'Race 6'!$B$9:$H$52,5,FALSE))</f>
        <v>0</v>
      </c>
      <c r="O11" s="62" t="str">
        <f>IF(ISERROR(VLOOKUP($B11,'Race 7'!$B$9:$H$39,4,FALSE))," ",VLOOKUP($B11,'Race 7'!$B$9:$H$39,4,FALSE))</f>
        <v xml:space="preserve"> </v>
      </c>
      <c r="P11" s="58" t="str">
        <f>IF(ISERROR(VLOOKUP($B11,'Race 7'!$B$9:$H$39,5,FALSE)),"0",VLOOKUP($B11,'Race 7'!$B$9:$H$39,5,FALSE))</f>
        <v>0</v>
      </c>
      <c r="Q11" s="62" t="str">
        <f>IF(ISERROR(VLOOKUP($B11,'Race 8'!$B$9:$H$39,4,FALSE))," ",VLOOKUP($B11,'Race 8'!$B$9:$H$39,4,FALSE))</f>
        <v xml:space="preserve"> </v>
      </c>
      <c r="R11" s="58" t="str">
        <f>IF(ISERROR(VLOOKUP($B11,'Race 8'!$B$9:$H$39,5,FALSE)),"0",VLOOKUP($B11,'Race 8'!$B$9:$H$39,5,FALSE))</f>
        <v>0</v>
      </c>
      <c r="S11" s="62" t="str">
        <f>IF(ISERROR(VLOOKUP($B11,'Race 9'!$B$9:$H$39,4,FALSE))," ",VLOOKUP($B11,'Race 9'!$B$9:$H$39,4,FALSE))</f>
        <v xml:space="preserve"> </v>
      </c>
      <c r="T11" s="58" t="str">
        <f>IF(ISERROR(VLOOKUP($B11,'Race 9'!$B$9:$H$39,5,FALSE)),"0",VLOOKUP($B11,'Race 9'!$B$9:$H$39,5,FALSE))</f>
        <v>0</v>
      </c>
      <c r="U11" s="62" t="str">
        <f>IF(ISERROR(VLOOKUP($B11,'Race 10'!$B$9:$H$35,4,FALSE))," ",VLOOKUP($B11,'Race 10'!$B$9:$H$35,4,FALSE))</f>
        <v xml:space="preserve"> </v>
      </c>
      <c r="V11" s="58" t="str">
        <f>IF(ISERROR(VLOOKUP($B11,'Race 10'!$B$9:$H$35,5,FALSE)),"0",VLOOKUP($B11,'Race 10'!$B$9:$H$35,5,FALSE))</f>
        <v>0</v>
      </c>
      <c r="W11" s="62" t="str">
        <f>IF(ISERROR(VLOOKUP($B11,'Race 11'!$B$9:$H$39,4,FALSE))," ",VLOOKUP($B11,'Race 11'!$B$9:$H$39,4,FALSE))</f>
        <v xml:space="preserve"> </v>
      </c>
      <c r="X11" s="58" t="str">
        <f>IF(ISERROR(VLOOKUP($B11,'Race 11'!$B$9:$H$39,5,FALSE)),"0",VLOOKUP($B11,'Race 11'!$B$9:$H$39,5,FALSE))</f>
        <v>0</v>
      </c>
      <c r="Y11" s="62" t="str">
        <f>IF(ISERROR(VLOOKUP($B11,'Race 12'!$B$9:$H$43,4,FALSE))," ",VLOOKUP($B11,'Race 12'!$B$9:$H$43,4,FALSE))</f>
        <v xml:space="preserve"> </v>
      </c>
      <c r="Z11" s="58" t="str">
        <f>IF(ISERROR(VLOOKUP($B11,'Race 12'!$B$9:$H$43,5,FALSE)),"0",VLOOKUP($B11,'Race 12'!$B$9:$H$43,5,FALSE))</f>
        <v>0</v>
      </c>
      <c r="AA11" s="100">
        <f t="shared" si="0"/>
        <v>18</v>
      </c>
      <c r="AB11" s="54">
        <f t="shared" si="1"/>
        <v>1</v>
      </c>
      <c r="AD11" s="34"/>
    </row>
    <row r="12" spans="1:30" ht="21" customHeight="1">
      <c r="A12" s="35">
        <v>4</v>
      </c>
      <c r="B12" s="59" t="s">
        <v>522</v>
      </c>
      <c r="C12" s="97">
        <f>IF(ISERROR(VLOOKUP(B12,'Race 1'!$B$11:$F$43,4,FALSE))," ",VLOOKUP(B12,'Race 1'!$B$11:$F$43,4,FALSE))</f>
        <v>4.5729166666666661E-2</v>
      </c>
      <c r="D12" s="58">
        <f>IF(ISERROR(VLOOKUP(B12,'Race 1'!$B$11:$F$43,5,FALSE)),"0",VLOOKUP(B12,'Race 1'!$B$11:$F$43,5,FALSE))</f>
        <v>17</v>
      </c>
      <c r="E12" s="97" t="str">
        <f>IF(ISERROR(VLOOKUP($B12,'Race 2'!$B$11:$E$34,4,FALSE))," ",VLOOKUP($B12,'Race 2'!$B$11:$E$34,4,FALSE))</f>
        <v xml:space="preserve"> </v>
      </c>
      <c r="F12" s="58" t="str">
        <f>IF(ISERROR(VLOOKUP($B12,'Race 2'!$B$11:$F$34,5,FALSE)),"0",VLOOKUP($B12,'Race 2'!$B$11:$F$34,5,FALSE))</f>
        <v>0</v>
      </c>
      <c r="G12" s="97" t="str">
        <f>IF(ISERROR(VLOOKUP($B12,'Race 3'!$B$11:$E$37,4,FALSE))," ",VLOOKUP($B12,'Race 3'!$B$11:$E$37,4,FALSE))</f>
        <v xml:space="preserve"> </v>
      </c>
      <c r="H12" s="58" t="str">
        <f>IF(ISERROR(VLOOKUP($B12,'Race 3'!$B$11:$F$37,5,FALSE)),"0",VLOOKUP($B12,'Race 3'!$B$11:$F$37,5,FALSE))</f>
        <v>0</v>
      </c>
      <c r="I12" s="97" t="str">
        <f>IF(ISERROR(VLOOKUP($B12,'Race 4'!$B$11:$E$39,4,FALSE))," ",VLOOKUP($B12,'Race 4'!$B$11:$E$39,4,FALSE))</f>
        <v xml:space="preserve"> </v>
      </c>
      <c r="J12" s="58" t="str">
        <f>IF(ISERROR(VLOOKUP($B12,'Race 4'!$B$11:$F$39,5,FALSE)),"0",VLOOKUP($B12,'Race 4'!$B$11:$F$39,5,FALSE))</f>
        <v>0</v>
      </c>
      <c r="K12" s="97" t="str">
        <f>IF(ISERROR(VLOOKUP($B12,'Race 5'!$B$9:$H$39,4,FALSE))," ",VLOOKUP($B12,'Race 5'!$B$9:$H$39,4,FALSE))</f>
        <v xml:space="preserve"> </v>
      </c>
      <c r="L12" s="58" t="str">
        <f>IF(ISERROR(VLOOKUP($B12,'Race 5'!$B$9:$H$39,5,FALSE)),"0",VLOOKUP($B12,'Race 5'!$B$9:$H$39,5,FALSE))</f>
        <v>0</v>
      </c>
      <c r="M12" s="62" t="str">
        <f>IF(ISERROR(VLOOKUP($B12,'Race 6'!$B$9:$H$52,4,FALSE))," ",VLOOKUP($B12,'Race 6'!$B$9:$H$52,4,FALSE))</f>
        <v xml:space="preserve"> </v>
      </c>
      <c r="N12" s="58" t="str">
        <f>IF(ISERROR(VLOOKUP($B12,'Race 6'!$B$9:$H$52,5,FALSE)),"0",VLOOKUP($B12,'Race 6'!$B$9:$H$52,5,FALSE))</f>
        <v>0</v>
      </c>
      <c r="O12" s="62" t="str">
        <f>IF(ISERROR(VLOOKUP($B12,'Race 7'!$B$9:$H$39,4,FALSE))," ",VLOOKUP($B12,'Race 7'!$B$9:$H$39,4,FALSE))</f>
        <v xml:space="preserve"> </v>
      </c>
      <c r="P12" s="58" t="str">
        <f>IF(ISERROR(VLOOKUP($B12,'Race 7'!$B$9:$H$39,5,FALSE)),"0",VLOOKUP($B12,'Race 7'!$B$9:$H$39,5,FALSE))</f>
        <v>0</v>
      </c>
      <c r="Q12" s="62" t="str">
        <f>IF(ISERROR(VLOOKUP($B12,'Race 8'!$B$9:$H$39,4,FALSE))," ",VLOOKUP($B12,'Race 8'!$B$9:$H$39,4,FALSE))</f>
        <v xml:space="preserve"> </v>
      </c>
      <c r="R12" s="58" t="str">
        <f>IF(ISERROR(VLOOKUP($B12,'Race 8'!$B$9:$H$39,5,FALSE)),"0",VLOOKUP($B12,'Race 8'!$B$9:$H$39,5,FALSE))</f>
        <v>0</v>
      </c>
      <c r="S12" s="62" t="str">
        <f>IF(ISERROR(VLOOKUP($B12,'Race 9'!$B$9:$H$39,4,FALSE))," ",VLOOKUP($B12,'Race 9'!$B$9:$H$39,4,FALSE))</f>
        <v xml:space="preserve"> </v>
      </c>
      <c r="T12" s="58" t="str">
        <f>IF(ISERROR(VLOOKUP($B12,'Race 9'!$B$9:$H$39,5,FALSE)),"0",VLOOKUP($B12,'Race 9'!$B$9:$H$39,5,FALSE))</f>
        <v>0</v>
      </c>
      <c r="U12" s="62" t="str">
        <f>IF(ISERROR(VLOOKUP($B12,'Race 10'!$B$9:$H$35,4,FALSE))," ",VLOOKUP($B12,'Race 10'!$B$9:$H$35,4,FALSE))</f>
        <v xml:space="preserve"> </v>
      </c>
      <c r="V12" s="58" t="str">
        <f>IF(ISERROR(VLOOKUP($B12,'Race 10'!$B$9:$H$35,5,FALSE)),"0",VLOOKUP($B12,'Race 10'!$B$9:$H$35,5,FALSE))</f>
        <v>0</v>
      </c>
      <c r="W12" s="62" t="str">
        <f>IF(ISERROR(VLOOKUP($B12,'Race 11'!$B$9:$H$39,4,FALSE))," ",VLOOKUP($B12,'Race 11'!$B$9:$H$39,4,FALSE))</f>
        <v xml:space="preserve"> </v>
      </c>
      <c r="X12" s="58" t="str">
        <f>IF(ISERROR(VLOOKUP($B12,'Race 11'!$B$9:$H$39,5,FALSE)),"0",VLOOKUP($B12,'Race 11'!$B$9:$H$39,5,FALSE))</f>
        <v>0</v>
      </c>
      <c r="Y12" s="62" t="str">
        <f>IF(ISERROR(VLOOKUP($B12,'Race 12'!$B$9:$H$43,4,FALSE))," ",VLOOKUP($B12,'Race 12'!$B$9:$H$43,4,FALSE))</f>
        <v xml:space="preserve"> </v>
      </c>
      <c r="Z12" s="58" t="str">
        <f>IF(ISERROR(VLOOKUP($B12,'Race 12'!$B$9:$H$43,5,FALSE)),"0",VLOOKUP($B12,'Race 12'!$B$9:$H$43,5,FALSE))</f>
        <v>0</v>
      </c>
      <c r="AA12" s="100">
        <f t="shared" si="0"/>
        <v>17</v>
      </c>
      <c r="AB12" s="54">
        <f t="shared" si="1"/>
        <v>1</v>
      </c>
      <c r="AD12" s="34"/>
    </row>
    <row r="13" spans="1:30" ht="21" customHeight="1">
      <c r="A13" s="35">
        <v>5</v>
      </c>
      <c r="B13" s="59" t="s">
        <v>334</v>
      </c>
      <c r="C13" s="97">
        <f>IF(ISERROR(VLOOKUP(B13,'Race 1'!$B$11:$F$43,4,FALSE))," ",VLOOKUP(B13,'Race 1'!$B$11:$F$43,4,FALSE))</f>
        <v>4.6539351851851853E-2</v>
      </c>
      <c r="D13" s="58">
        <f>IF(ISERROR(VLOOKUP(B13,'Race 1'!$B$11:$F$43,5,FALSE)),"0",VLOOKUP(B13,'Race 1'!$B$11:$F$43,5,FALSE))</f>
        <v>16</v>
      </c>
      <c r="E13" s="97" t="str">
        <f>IF(ISERROR(VLOOKUP($B13,'Race 2'!$B$11:$E$34,4,FALSE))," ",VLOOKUP($B13,'Race 2'!$B$11:$E$34,4,FALSE))</f>
        <v xml:space="preserve"> </v>
      </c>
      <c r="F13" s="58" t="str">
        <f>IF(ISERROR(VLOOKUP($B13,'Race 2'!$B$11:$F$34,5,FALSE)),"0",VLOOKUP($B13,'Race 2'!$B$11:$F$34,5,FALSE))</f>
        <v>0</v>
      </c>
      <c r="G13" s="97" t="str">
        <f>IF(ISERROR(VLOOKUP($B13,'Race 3'!$B$11:$E$37,4,FALSE))," ",VLOOKUP($B13,'Race 3'!$B$11:$E$37,4,FALSE))</f>
        <v xml:space="preserve"> </v>
      </c>
      <c r="H13" s="58" t="str">
        <f>IF(ISERROR(VLOOKUP($B13,'Race 3'!$B$11:$F$37,5,FALSE)),"0",VLOOKUP($B13,'Race 3'!$B$11:$F$37,5,FALSE))</f>
        <v>0</v>
      </c>
      <c r="I13" s="97" t="str">
        <f>IF(ISERROR(VLOOKUP($B13,'Race 4'!$B$11:$E$39,4,FALSE))," ",VLOOKUP($B13,'Race 4'!$B$11:$E$39,4,FALSE))</f>
        <v xml:space="preserve"> </v>
      </c>
      <c r="J13" s="58" t="str">
        <f>IF(ISERROR(VLOOKUP($B13,'Race 4'!$B$11:$F$39,5,FALSE)),"0",VLOOKUP($B13,'Race 4'!$B$11:$F$39,5,FALSE))</f>
        <v>0</v>
      </c>
      <c r="K13" s="97" t="str">
        <f>IF(ISERROR(VLOOKUP($B13,'Race 5'!$B$9:$H$39,4,FALSE))," ",VLOOKUP($B13,'Race 5'!$B$9:$H$39,4,FALSE))</f>
        <v xml:space="preserve"> </v>
      </c>
      <c r="L13" s="58" t="str">
        <f>IF(ISERROR(VLOOKUP($B13,'Race 5'!$B$9:$H$39,5,FALSE)),"0",VLOOKUP($B13,'Race 5'!$B$9:$H$39,5,FALSE))</f>
        <v>0</v>
      </c>
      <c r="M13" s="62" t="str">
        <f>IF(ISERROR(VLOOKUP($B13,'Race 6'!$B$9:$H$52,4,FALSE))," ",VLOOKUP($B13,'Race 6'!$B$9:$H$52,4,FALSE))</f>
        <v xml:space="preserve"> </v>
      </c>
      <c r="N13" s="58" t="str">
        <f>IF(ISERROR(VLOOKUP($B13,'Race 6'!$B$9:$H$52,5,FALSE)),"0",VLOOKUP($B13,'Race 6'!$B$9:$H$52,5,FALSE))</f>
        <v>0</v>
      </c>
      <c r="O13" s="62" t="str">
        <f>IF(ISERROR(VLOOKUP($B13,'Race 7'!$B$9:$H$39,4,FALSE))," ",VLOOKUP($B13,'Race 7'!$B$9:$H$39,4,FALSE))</f>
        <v xml:space="preserve"> </v>
      </c>
      <c r="P13" s="58" t="str">
        <f>IF(ISERROR(VLOOKUP($B13,'Race 7'!$B$9:$H$39,5,FALSE)),"0",VLOOKUP($B13,'Race 7'!$B$9:$H$39,5,FALSE))</f>
        <v>0</v>
      </c>
      <c r="Q13" s="62" t="str">
        <f>IF(ISERROR(VLOOKUP($B13,'Race 8'!$B$9:$H$39,4,FALSE))," ",VLOOKUP($B13,'Race 8'!$B$9:$H$39,4,FALSE))</f>
        <v xml:space="preserve"> </v>
      </c>
      <c r="R13" s="58" t="str">
        <f>IF(ISERROR(VLOOKUP($B13,'Race 8'!$B$9:$H$39,5,FALSE)),"0",VLOOKUP($B13,'Race 8'!$B$9:$H$39,5,FALSE))</f>
        <v>0</v>
      </c>
      <c r="S13" s="62" t="str">
        <f>IF(ISERROR(VLOOKUP($B13,'Race 9'!$B$9:$H$39,4,FALSE))," ",VLOOKUP($B13,'Race 9'!$B$9:$H$39,4,FALSE))</f>
        <v xml:space="preserve"> </v>
      </c>
      <c r="T13" s="58" t="str">
        <f>IF(ISERROR(VLOOKUP($B13,'Race 9'!$B$9:$H$39,5,FALSE)),"0",VLOOKUP($B13,'Race 9'!$B$9:$H$39,5,FALSE))</f>
        <v>0</v>
      </c>
      <c r="U13" s="62" t="str">
        <f>IF(ISERROR(VLOOKUP($B13,'Race 10'!$B$9:$H$35,4,FALSE))," ",VLOOKUP($B13,'Race 10'!$B$9:$H$35,4,FALSE))</f>
        <v xml:space="preserve"> </v>
      </c>
      <c r="V13" s="58" t="str">
        <f>IF(ISERROR(VLOOKUP($B13,'Race 10'!$B$9:$H$35,5,FALSE)),"0",VLOOKUP($B13,'Race 10'!$B$9:$H$35,5,FALSE))</f>
        <v>0</v>
      </c>
      <c r="W13" s="62" t="str">
        <f>IF(ISERROR(VLOOKUP($B13,'Race 11'!$B$9:$H$39,4,FALSE))," ",VLOOKUP($B13,'Race 11'!$B$9:$H$39,4,FALSE))</f>
        <v xml:space="preserve"> </v>
      </c>
      <c r="X13" s="58" t="str">
        <f>IF(ISERROR(VLOOKUP($B13,'Race 11'!$B$9:$H$39,5,FALSE)),"0",VLOOKUP($B13,'Race 11'!$B$9:$H$39,5,FALSE))</f>
        <v>0</v>
      </c>
      <c r="Y13" s="62" t="str">
        <f>IF(ISERROR(VLOOKUP($B13,'Race 12'!$B$9:$H$43,4,FALSE))," ",VLOOKUP($B13,'Race 12'!$B$9:$H$43,4,FALSE))</f>
        <v xml:space="preserve"> </v>
      </c>
      <c r="Z13" s="58" t="str">
        <f>IF(ISERROR(VLOOKUP($B13,'Race 12'!$B$9:$H$43,5,FALSE)),"0",VLOOKUP($B13,'Race 12'!$B$9:$H$43,5,FALSE))</f>
        <v>0</v>
      </c>
      <c r="AA13" s="100">
        <f t="shared" si="0"/>
        <v>16</v>
      </c>
      <c r="AB13" s="54">
        <f t="shared" si="1"/>
        <v>1</v>
      </c>
      <c r="AD13" s="34"/>
    </row>
    <row r="14" spans="1:30" ht="21" customHeight="1">
      <c r="A14" s="35">
        <v>6</v>
      </c>
      <c r="B14" s="59" t="s">
        <v>172</v>
      </c>
      <c r="C14" s="97">
        <f>IF(ISERROR(VLOOKUP(B14,'Race 1'!$B$11:$F$43,4,FALSE))," ",VLOOKUP(B14,'Race 1'!$B$11:$F$43,4,FALSE))</f>
        <v>5.0347222222222217E-2</v>
      </c>
      <c r="D14" s="58">
        <f>IF(ISERROR(VLOOKUP(B14,'Race 1'!$B$11:$F$43,5,FALSE)),"0",VLOOKUP(B14,'Race 1'!$B$11:$F$43,5,FALSE))</f>
        <v>15</v>
      </c>
      <c r="E14" s="97" t="str">
        <f>IF(ISERROR(VLOOKUP($B14,'Race 2'!$B$11:$E$34,4,FALSE))," ",VLOOKUP($B14,'Race 2'!$B$11:$E$34,4,FALSE))</f>
        <v xml:space="preserve"> </v>
      </c>
      <c r="F14" s="58" t="str">
        <f>IF(ISERROR(VLOOKUP($B14,'Race 2'!$B$11:$F$34,5,FALSE)),"0",VLOOKUP($B14,'Race 2'!$B$11:$F$34,5,FALSE))</f>
        <v>0</v>
      </c>
      <c r="G14" s="97" t="str">
        <f>IF(ISERROR(VLOOKUP($B14,'Race 3'!$B$11:$E$37,4,FALSE))," ",VLOOKUP($B14,'Race 3'!$B$11:$E$37,4,FALSE))</f>
        <v xml:space="preserve"> </v>
      </c>
      <c r="H14" s="58" t="str">
        <f>IF(ISERROR(VLOOKUP($B14,'Race 3'!$B$11:$F$37,5,FALSE)),"0",VLOOKUP($B14,'Race 3'!$B$11:$F$37,5,FALSE))</f>
        <v>0</v>
      </c>
      <c r="I14" s="97" t="str">
        <f>IF(ISERROR(VLOOKUP($B14,'Race 4'!$B$11:$E$39,4,FALSE))," ",VLOOKUP($B14,'Race 4'!$B$11:$E$39,4,FALSE))</f>
        <v xml:space="preserve"> </v>
      </c>
      <c r="J14" s="58" t="str">
        <f>IF(ISERROR(VLOOKUP($B14,'Race 4'!$B$11:$F$39,5,FALSE)),"0",VLOOKUP($B14,'Race 4'!$B$11:$F$39,5,FALSE))</f>
        <v>0</v>
      </c>
      <c r="K14" s="97" t="str">
        <f>IF(ISERROR(VLOOKUP($B14,'Race 5'!$B$9:$H$39,4,FALSE))," ",VLOOKUP($B14,'Race 5'!$B$9:$H$39,4,FALSE))</f>
        <v xml:space="preserve"> </v>
      </c>
      <c r="L14" s="58" t="str">
        <f>IF(ISERROR(VLOOKUP($B14,'Race 5'!$B$9:$H$39,5,FALSE)),"0",VLOOKUP($B14,'Race 5'!$B$9:$H$39,5,FALSE))</f>
        <v>0</v>
      </c>
      <c r="M14" s="62" t="str">
        <f>IF(ISERROR(VLOOKUP($B14,'Race 6'!$B$9:$H$52,4,FALSE))," ",VLOOKUP($B14,'Race 6'!$B$9:$H$52,4,FALSE))</f>
        <v xml:space="preserve"> </v>
      </c>
      <c r="N14" s="58" t="str">
        <f>IF(ISERROR(VLOOKUP($B14,'Race 6'!$B$9:$H$52,5,FALSE)),"0",VLOOKUP($B14,'Race 6'!$B$9:$H$52,5,FALSE))</f>
        <v>0</v>
      </c>
      <c r="O14" s="62" t="str">
        <f>IF(ISERROR(VLOOKUP($B14,'Race 7'!$B$9:$H$39,4,FALSE))," ",VLOOKUP($B14,'Race 7'!$B$9:$H$39,4,FALSE))</f>
        <v xml:space="preserve"> </v>
      </c>
      <c r="P14" s="58" t="str">
        <f>IF(ISERROR(VLOOKUP($B14,'Race 7'!$B$9:$H$39,5,FALSE)),"0",VLOOKUP($B14,'Race 7'!$B$9:$H$39,5,FALSE))</f>
        <v>0</v>
      </c>
      <c r="Q14" s="62" t="str">
        <f>IF(ISERROR(VLOOKUP($B14,'Race 8'!$B$9:$H$39,4,FALSE))," ",VLOOKUP($B14,'Race 8'!$B$9:$H$39,4,FALSE))</f>
        <v xml:space="preserve"> </v>
      </c>
      <c r="R14" s="58" t="str">
        <f>IF(ISERROR(VLOOKUP($B14,'Race 8'!$B$9:$H$39,5,FALSE)),"0",VLOOKUP($B14,'Race 8'!$B$9:$H$39,5,FALSE))</f>
        <v>0</v>
      </c>
      <c r="S14" s="62" t="str">
        <f>IF(ISERROR(VLOOKUP($B14,'Race 9'!$B$9:$H$39,4,FALSE))," ",VLOOKUP($B14,'Race 9'!$B$9:$H$39,4,FALSE))</f>
        <v xml:space="preserve"> </v>
      </c>
      <c r="T14" s="58" t="str">
        <f>IF(ISERROR(VLOOKUP($B14,'Race 9'!$B$9:$H$39,5,FALSE)),"0",VLOOKUP($B14,'Race 9'!$B$9:$H$39,5,FALSE))</f>
        <v>0</v>
      </c>
      <c r="U14" s="62" t="str">
        <f>IF(ISERROR(VLOOKUP($B14,'Race 10'!$B$9:$H$35,4,FALSE))," ",VLOOKUP($B14,'Race 10'!$B$9:$H$35,4,FALSE))</f>
        <v xml:space="preserve"> </v>
      </c>
      <c r="V14" s="58" t="str">
        <f>IF(ISERROR(VLOOKUP($B14,'Race 10'!$B$9:$H$35,5,FALSE)),"0",VLOOKUP($B14,'Race 10'!$B$9:$H$35,5,FALSE))</f>
        <v>0</v>
      </c>
      <c r="W14" s="62" t="str">
        <f>IF(ISERROR(VLOOKUP($B14,'Race 11'!$B$9:$H$39,4,FALSE))," ",VLOOKUP($B14,'Race 11'!$B$9:$H$39,4,FALSE))</f>
        <v xml:space="preserve"> </v>
      </c>
      <c r="X14" s="58" t="str">
        <f>IF(ISERROR(VLOOKUP($B14,'Race 11'!$B$9:$H$39,5,FALSE)),"0",VLOOKUP($B14,'Race 11'!$B$9:$H$39,5,FALSE))</f>
        <v>0</v>
      </c>
      <c r="Y14" s="62" t="str">
        <f>IF(ISERROR(VLOOKUP($B14,'Race 12'!$B$9:$H$43,4,FALSE))," ",VLOOKUP($B14,'Race 12'!$B$9:$H$43,4,FALSE))</f>
        <v xml:space="preserve"> </v>
      </c>
      <c r="Z14" s="58" t="str">
        <f>IF(ISERROR(VLOOKUP($B14,'Race 12'!$B$9:$H$43,5,FALSE)),"0",VLOOKUP($B14,'Race 12'!$B$9:$H$43,5,FALSE))</f>
        <v>0</v>
      </c>
      <c r="AA14" s="100">
        <f t="shared" si="0"/>
        <v>15</v>
      </c>
      <c r="AB14" s="54">
        <f t="shared" si="1"/>
        <v>1</v>
      </c>
      <c r="AD14" s="34"/>
    </row>
    <row r="15" spans="1:30" ht="21" customHeight="1">
      <c r="A15" s="35">
        <v>7</v>
      </c>
      <c r="B15" s="59" t="s">
        <v>408</v>
      </c>
      <c r="C15" s="97">
        <f>IF(ISERROR(VLOOKUP(B15,'Race 1'!$B$11:$F$43,4,FALSE))," ",VLOOKUP(B15,'Race 1'!$B$11:$F$43,4,FALSE))</f>
        <v>5.0416666666666665E-2</v>
      </c>
      <c r="D15" s="58">
        <f>IF(ISERROR(VLOOKUP(B15,'Race 1'!$B$11:$F$43,5,FALSE)),"0",VLOOKUP(B15,'Race 1'!$B$11:$F$43,5,FALSE))</f>
        <v>14</v>
      </c>
      <c r="E15" s="97" t="str">
        <f>IF(ISERROR(VLOOKUP($B15,'Race 2'!$B$11:$E$34,4,FALSE))," ",VLOOKUP($B15,'Race 2'!$B$11:$E$34,4,FALSE))</f>
        <v xml:space="preserve"> </v>
      </c>
      <c r="F15" s="58" t="str">
        <f>IF(ISERROR(VLOOKUP($B15,'Race 2'!$B$11:$F$34,5,FALSE)),"0",VLOOKUP($B15,'Race 2'!$B$11:$F$34,5,FALSE))</f>
        <v>0</v>
      </c>
      <c r="G15" s="97" t="str">
        <f>IF(ISERROR(VLOOKUP($B15,'Race 3'!$B$11:$E$37,4,FALSE))," ",VLOOKUP($B15,'Race 3'!$B$11:$E$37,4,FALSE))</f>
        <v xml:space="preserve"> </v>
      </c>
      <c r="H15" s="58" t="str">
        <f>IF(ISERROR(VLOOKUP($B15,'Race 3'!$B$11:$F$37,5,FALSE)),"0",VLOOKUP($B15,'Race 3'!$B$11:$F$37,5,FALSE))</f>
        <v>0</v>
      </c>
      <c r="I15" s="97" t="str">
        <f>IF(ISERROR(VLOOKUP($B15,'Race 4'!$B$11:$E$39,4,FALSE))," ",VLOOKUP($B15,'Race 4'!$B$11:$E$39,4,FALSE))</f>
        <v xml:space="preserve"> </v>
      </c>
      <c r="J15" s="58" t="str">
        <f>IF(ISERROR(VLOOKUP($B15,'Race 4'!$B$11:$F$39,5,FALSE)),"0",VLOOKUP($B15,'Race 4'!$B$11:$F$39,5,FALSE))</f>
        <v>0</v>
      </c>
      <c r="K15" s="97" t="str">
        <f>IF(ISERROR(VLOOKUP($B15,'Race 5'!$B$9:$H$39,4,FALSE))," ",VLOOKUP($B15,'Race 5'!$B$9:$H$39,4,FALSE))</f>
        <v xml:space="preserve"> </v>
      </c>
      <c r="L15" s="58" t="str">
        <f>IF(ISERROR(VLOOKUP($B15,'Race 5'!$B$9:$H$39,5,FALSE)),"0",VLOOKUP($B15,'Race 5'!$B$9:$H$39,5,FALSE))</f>
        <v>0</v>
      </c>
      <c r="M15" s="62" t="str">
        <f>IF(ISERROR(VLOOKUP($B15,'Race 6'!$B$9:$H$52,4,FALSE))," ",VLOOKUP($B15,'Race 6'!$B$9:$H$52,4,FALSE))</f>
        <v xml:space="preserve"> </v>
      </c>
      <c r="N15" s="58" t="str">
        <f>IF(ISERROR(VLOOKUP($B15,'Race 6'!$B$9:$H$52,5,FALSE)),"0",VLOOKUP($B15,'Race 6'!$B$9:$H$52,5,FALSE))</f>
        <v>0</v>
      </c>
      <c r="O15" s="62" t="str">
        <f>IF(ISERROR(VLOOKUP($B15,'Race 7'!$B$9:$H$39,4,FALSE))," ",VLOOKUP($B15,'Race 7'!$B$9:$H$39,4,FALSE))</f>
        <v xml:space="preserve"> </v>
      </c>
      <c r="P15" s="58" t="str">
        <f>IF(ISERROR(VLOOKUP($B15,'Race 7'!$B$9:$H$39,5,FALSE)),"0",VLOOKUP($B15,'Race 7'!$B$9:$H$39,5,FALSE))</f>
        <v>0</v>
      </c>
      <c r="Q15" s="62" t="str">
        <f>IF(ISERROR(VLOOKUP($B15,'Race 8'!$B$9:$H$39,4,FALSE))," ",VLOOKUP($B15,'Race 8'!$B$9:$H$39,4,FALSE))</f>
        <v xml:space="preserve"> </v>
      </c>
      <c r="R15" s="58" t="str">
        <f>IF(ISERROR(VLOOKUP($B15,'Race 8'!$B$9:$H$39,5,FALSE)),"0",VLOOKUP($B15,'Race 8'!$B$9:$H$39,5,FALSE))</f>
        <v>0</v>
      </c>
      <c r="S15" s="62" t="str">
        <f>IF(ISERROR(VLOOKUP($B15,'Race 9'!$B$9:$H$39,4,FALSE))," ",VLOOKUP($B15,'Race 9'!$B$9:$H$39,4,FALSE))</f>
        <v xml:space="preserve"> </v>
      </c>
      <c r="T15" s="58" t="str">
        <f>IF(ISERROR(VLOOKUP($B15,'Race 9'!$B$9:$H$39,5,FALSE)),"0",VLOOKUP($B15,'Race 9'!$B$9:$H$39,5,FALSE))</f>
        <v>0</v>
      </c>
      <c r="U15" s="62" t="str">
        <f>IF(ISERROR(VLOOKUP($B15,'Race 10'!$B$9:$H$35,4,FALSE))," ",VLOOKUP($B15,'Race 10'!$B$9:$H$35,4,FALSE))</f>
        <v xml:space="preserve"> </v>
      </c>
      <c r="V15" s="58" t="str">
        <f>IF(ISERROR(VLOOKUP($B15,'Race 10'!$B$9:$H$35,5,FALSE)),"0",VLOOKUP($B15,'Race 10'!$B$9:$H$35,5,FALSE))</f>
        <v>0</v>
      </c>
      <c r="W15" s="62" t="str">
        <f>IF(ISERROR(VLOOKUP($B15,'Race 11'!$B$9:$H$39,4,FALSE))," ",VLOOKUP($B15,'Race 11'!$B$9:$H$39,4,FALSE))</f>
        <v xml:space="preserve"> </v>
      </c>
      <c r="X15" s="58" t="str">
        <f>IF(ISERROR(VLOOKUP($B15,'Race 11'!$B$9:$H$39,5,FALSE)),"0",VLOOKUP($B15,'Race 11'!$B$9:$H$39,5,FALSE))</f>
        <v>0</v>
      </c>
      <c r="Y15" s="62" t="str">
        <f>IF(ISERROR(VLOOKUP($B15,'Race 12'!$B$9:$H$43,4,FALSE))," ",VLOOKUP($B15,'Race 12'!$B$9:$H$43,4,FALSE))</f>
        <v xml:space="preserve"> </v>
      </c>
      <c r="Z15" s="58" t="str">
        <f>IF(ISERROR(VLOOKUP($B15,'Race 12'!$B$9:$H$43,5,FALSE)),"0",VLOOKUP($B15,'Race 12'!$B$9:$H$43,5,FALSE))</f>
        <v>0</v>
      </c>
      <c r="AA15" s="100">
        <f t="shared" si="0"/>
        <v>14</v>
      </c>
      <c r="AB15" s="54">
        <f t="shared" si="1"/>
        <v>1</v>
      </c>
      <c r="AD15" s="34"/>
    </row>
    <row r="16" spans="1:30" ht="21" customHeight="1">
      <c r="A16" s="35">
        <v>8</v>
      </c>
      <c r="B16" s="59" t="s">
        <v>355</v>
      </c>
      <c r="C16" s="97">
        <f>IF(ISERROR(VLOOKUP(B16,'Race 1'!$B$11:$F$43,4,FALSE))," ",VLOOKUP(B16,'Race 1'!$B$11:$F$43,4,FALSE))</f>
        <v>5.1793981481481483E-2</v>
      </c>
      <c r="D16" s="58">
        <f>IF(ISERROR(VLOOKUP(B16,'Race 1'!$B$11:$F$43,5,FALSE)),"0",VLOOKUP(B16,'Race 1'!$B$11:$F$43,5,FALSE))</f>
        <v>13</v>
      </c>
      <c r="E16" s="97" t="str">
        <f>IF(ISERROR(VLOOKUP($B16,'Race 2'!$B$11:$E$34,4,FALSE))," ",VLOOKUP($B16,'Race 2'!$B$11:$E$34,4,FALSE))</f>
        <v xml:space="preserve"> </v>
      </c>
      <c r="F16" s="58" t="str">
        <f>IF(ISERROR(VLOOKUP($B16,'Race 2'!$B$11:$F$34,5,FALSE)),"0",VLOOKUP($B16,'Race 2'!$B$11:$F$34,5,FALSE))</f>
        <v>0</v>
      </c>
      <c r="G16" s="97" t="str">
        <f>IF(ISERROR(VLOOKUP($B16,'Race 3'!$B$11:$E$37,4,FALSE))," ",VLOOKUP($B16,'Race 3'!$B$11:$E$37,4,FALSE))</f>
        <v xml:space="preserve"> </v>
      </c>
      <c r="H16" s="58" t="str">
        <f>IF(ISERROR(VLOOKUP($B16,'Race 3'!$B$11:$F$37,5,FALSE)),"0",VLOOKUP($B16,'Race 3'!$B$11:$F$37,5,FALSE))</f>
        <v>0</v>
      </c>
      <c r="I16" s="97" t="str">
        <f>IF(ISERROR(VLOOKUP($B16,'Race 4'!$B$11:$E$39,4,FALSE))," ",VLOOKUP($B16,'Race 4'!$B$11:$E$39,4,FALSE))</f>
        <v xml:space="preserve"> </v>
      </c>
      <c r="J16" s="58" t="str">
        <f>IF(ISERROR(VLOOKUP($B16,'Race 4'!$B$11:$F$39,5,FALSE)),"0",VLOOKUP($B16,'Race 4'!$B$11:$F$39,5,FALSE))</f>
        <v>0</v>
      </c>
      <c r="K16" s="97" t="str">
        <f>IF(ISERROR(VLOOKUP($B16,'Race 5'!$B$9:$H$39,4,FALSE))," ",VLOOKUP($B16,'Race 5'!$B$9:$H$39,4,FALSE))</f>
        <v xml:space="preserve"> </v>
      </c>
      <c r="L16" s="58" t="str">
        <f>IF(ISERROR(VLOOKUP($B16,'Race 5'!$B$9:$H$39,5,FALSE)),"0",VLOOKUP($B16,'Race 5'!$B$9:$H$39,5,FALSE))</f>
        <v>0</v>
      </c>
      <c r="M16" s="62" t="str">
        <f>IF(ISERROR(VLOOKUP($B16,'Race 6'!$B$9:$H$52,4,FALSE))," ",VLOOKUP($B16,'Race 6'!$B$9:$H$52,4,FALSE))</f>
        <v xml:space="preserve"> </v>
      </c>
      <c r="N16" s="58" t="str">
        <f>IF(ISERROR(VLOOKUP($B16,'Race 6'!$B$9:$H$52,5,FALSE)),"0",VLOOKUP($B16,'Race 6'!$B$9:$H$52,5,FALSE))</f>
        <v>0</v>
      </c>
      <c r="O16" s="62" t="str">
        <f>IF(ISERROR(VLOOKUP($B16,'Race 7'!$B$9:$H$39,4,FALSE))," ",VLOOKUP($B16,'Race 7'!$B$9:$H$39,4,FALSE))</f>
        <v xml:space="preserve"> </v>
      </c>
      <c r="P16" s="58" t="str">
        <f>IF(ISERROR(VLOOKUP($B16,'Race 7'!$B$9:$H$39,5,FALSE)),"0",VLOOKUP($B16,'Race 7'!$B$9:$H$39,5,FALSE))</f>
        <v>0</v>
      </c>
      <c r="Q16" s="62" t="str">
        <f>IF(ISERROR(VLOOKUP($B16,'Race 8'!$B$9:$H$39,4,FALSE))," ",VLOOKUP($B16,'Race 8'!$B$9:$H$39,4,FALSE))</f>
        <v xml:space="preserve"> </v>
      </c>
      <c r="R16" s="58" t="str">
        <f>IF(ISERROR(VLOOKUP($B16,'Race 8'!$B$9:$H$39,5,FALSE)),"0",VLOOKUP($B16,'Race 8'!$B$9:$H$39,5,FALSE))</f>
        <v>0</v>
      </c>
      <c r="S16" s="62" t="str">
        <f>IF(ISERROR(VLOOKUP($B16,'Race 9'!$B$9:$H$39,4,FALSE))," ",VLOOKUP($B16,'Race 9'!$B$9:$H$39,4,FALSE))</f>
        <v xml:space="preserve"> </v>
      </c>
      <c r="T16" s="58" t="str">
        <f>IF(ISERROR(VLOOKUP($B16,'Race 9'!$B$9:$H$39,5,FALSE)),"0",VLOOKUP($B16,'Race 9'!$B$9:$H$39,5,FALSE))</f>
        <v>0</v>
      </c>
      <c r="U16" s="62" t="str">
        <f>IF(ISERROR(VLOOKUP($B16,'Race 10'!$B$9:$H$35,4,FALSE))," ",VLOOKUP($B16,'Race 10'!$B$9:$H$35,4,FALSE))</f>
        <v xml:space="preserve"> </v>
      </c>
      <c r="V16" s="58" t="str">
        <f>IF(ISERROR(VLOOKUP($B16,'Race 10'!$B$9:$H$35,5,FALSE)),"0",VLOOKUP($B16,'Race 10'!$B$9:$H$35,5,FALSE))</f>
        <v>0</v>
      </c>
      <c r="W16" s="62" t="str">
        <f>IF(ISERROR(VLOOKUP($B16,'Race 11'!$B$9:$H$39,4,FALSE))," ",VLOOKUP($B16,'Race 11'!$B$9:$H$39,4,FALSE))</f>
        <v xml:space="preserve"> </v>
      </c>
      <c r="X16" s="58" t="str">
        <f>IF(ISERROR(VLOOKUP($B16,'Race 11'!$B$9:$H$39,5,FALSE)),"0",VLOOKUP($B16,'Race 11'!$B$9:$H$39,5,FALSE))</f>
        <v>0</v>
      </c>
      <c r="Y16" s="62" t="str">
        <f>IF(ISERROR(VLOOKUP($B16,'Race 12'!$B$9:$H$43,4,FALSE))," ",VLOOKUP($B16,'Race 12'!$B$9:$H$43,4,FALSE))</f>
        <v xml:space="preserve"> </v>
      </c>
      <c r="Z16" s="58" t="str">
        <f>IF(ISERROR(VLOOKUP($B16,'Race 12'!$B$9:$H$43,5,FALSE)),"0",VLOOKUP($B16,'Race 12'!$B$9:$H$43,5,FALSE))</f>
        <v>0</v>
      </c>
      <c r="AA16" s="100">
        <f t="shared" si="0"/>
        <v>13</v>
      </c>
      <c r="AB16" s="54">
        <f t="shared" si="1"/>
        <v>1</v>
      </c>
      <c r="AD16" s="34"/>
    </row>
    <row r="17" spans="1:30" ht="21" customHeight="1">
      <c r="A17" s="35">
        <v>9</v>
      </c>
      <c r="B17" s="59" t="s">
        <v>524</v>
      </c>
      <c r="C17" s="97">
        <f>IF(ISERROR(VLOOKUP(B17,'Race 1'!$B$11:$F$43,4,FALSE))," ",VLOOKUP(B17,'Race 1'!$B$11:$F$43,4,FALSE))</f>
        <v>5.1932870370370365E-2</v>
      </c>
      <c r="D17" s="58">
        <f>IF(ISERROR(VLOOKUP(B17,'Race 1'!$B$11:$F$43,5,FALSE)),"0",VLOOKUP(B17,'Race 1'!$B$11:$F$43,5,FALSE))</f>
        <v>12</v>
      </c>
      <c r="E17" s="97" t="str">
        <f>IF(ISERROR(VLOOKUP($B17,'Race 2'!$B$11:$E$34,4,FALSE))," ",VLOOKUP($B17,'Race 2'!$B$11:$E$34,4,FALSE))</f>
        <v xml:space="preserve"> </v>
      </c>
      <c r="F17" s="58" t="str">
        <f>IF(ISERROR(VLOOKUP($B17,'Race 2'!$B$11:$F$34,5,FALSE)),"0",VLOOKUP($B17,'Race 2'!$B$11:$F$34,5,FALSE))</f>
        <v>0</v>
      </c>
      <c r="G17" s="97" t="str">
        <f>IF(ISERROR(VLOOKUP($B17,'Race 3'!$B$11:$E$37,4,FALSE))," ",VLOOKUP($B17,'Race 3'!$B$11:$E$37,4,FALSE))</f>
        <v xml:space="preserve"> </v>
      </c>
      <c r="H17" s="58" t="str">
        <f>IF(ISERROR(VLOOKUP($B17,'Race 3'!$B$11:$F$37,5,FALSE)),"0",VLOOKUP($B17,'Race 3'!$B$11:$F$37,5,FALSE))</f>
        <v>0</v>
      </c>
      <c r="I17" s="97" t="str">
        <f>IF(ISERROR(VLOOKUP($B17,'Race 4'!$B$11:$E$39,4,FALSE))," ",VLOOKUP($B17,'Race 4'!$B$11:$E$39,4,FALSE))</f>
        <v xml:space="preserve"> </v>
      </c>
      <c r="J17" s="58" t="str">
        <f>IF(ISERROR(VLOOKUP($B17,'Race 4'!$B$11:$F$39,5,FALSE)),"0",VLOOKUP($B17,'Race 4'!$B$11:$F$39,5,FALSE))</f>
        <v>0</v>
      </c>
      <c r="K17" s="97" t="str">
        <f>IF(ISERROR(VLOOKUP($B17,'Race 5'!$B$9:$H$39,4,FALSE))," ",VLOOKUP($B17,'Race 5'!$B$9:$H$39,4,FALSE))</f>
        <v xml:space="preserve"> </v>
      </c>
      <c r="L17" s="58" t="str">
        <f>IF(ISERROR(VLOOKUP($B17,'Race 5'!$B$9:$H$39,5,FALSE)),"0",VLOOKUP($B17,'Race 5'!$B$9:$H$39,5,FALSE))</f>
        <v>0</v>
      </c>
      <c r="M17" s="62" t="str">
        <f>IF(ISERROR(VLOOKUP($B17,'Race 6'!$B$9:$H$52,4,FALSE))," ",VLOOKUP($B17,'Race 6'!$B$9:$H$52,4,FALSE))</f>
        <v xml:space="preserve"> </v>
      </c>
      <c r="N17" s="58" t="str">
        <f>IF(ISERROR(VLOOKUP($B17,'Race 6'!$B$9:$H$52,5,FALSE)),"0",VLOOKUP($B17,'Race 6'!$B$9:$H$52,5,FALSE))</f>
        <v>0</v>
      </c>
      <c r="O17" s="62" t="str">
        <f>IF(ISERROR(VLOOKUP($B17,'Race 7'!$B$9:$H$39,4,FALSE))," ",VLOOKUP($B17,'Race 7'!$B$9:$H$39,4,FALSE))</f>
        <v xml:space="preserve"> </v>
      </c>
      <c r="P17" s="58" t="str">
        <f>IF(ISERROR(VLOOKUP($B17,'Race 7'!$B$9:$H$39,5,FALSE)),"0",VLOOKUP($B17,'Race 7'!$B$9:$H$39,5,FALSE))</f>
        <v>0</v>
      </c>
      <c r="Q17" s="62" t="str">
        <f>IF(ISERROR(VLOOKUP($B17,'Race 8'!$B$9:$H$39,4,FALSE))," ",VLOOKUP($B17,'Race 8'!$B$9:$H$39,4,FALSE))</f>
        <v xml:space="preserve"> </v>
      </c>
      <c r="R17" s="58" t="str">
        <f>IF(ISERROR(VLOOKUP($B17,'Race 8'!$B$9:$H$39,5,FALSE)),"0",VLOOKUP($B17,'Race 8'!$B$9:$H$39,5,FALSE))</f>
        <v>0</v>
      </c>
      <c r="S17" s="62" t="str">
        <f>IF(ISERROR(VLOOKUP($B17,'Race 9'!$B$9:$H$39,4,FALSE))," ",VLOOKUP($B17,'Race 9'!$B$9:$H$39,4,FALSE))</f>
        <v xml:space="preserve"> </v>
      </c>
      <c r="T17" s="58" t="str">
        <f>IF(ISERROR(VLOOKUP($B17,'Race 9'!$B$9:$H$39,5,FALSE)),"0",VLOOKUP($B17,'Race 9'!$B$9:$H$39,5,FALSE))</f>
        <v>0</v>
      </c>
      <c r="U17" s="62" t="str">
        <f>IF(ISERROR(VLOOKUP($B17,'Race 10'!$B$9:$H$35,4,FALSE))," ",VLOOKUP($B17,'Race 10'!$B$9:$H$35,4,FALSE))</f>
        <v xml:space="preserve"> </v>
      </c>
      <c r="V17" s="58" t="str">
        <f>IF(ISERROR(VLOOKUP($B17,'Race 10'!$B$9:$H$35,5,FALSE)),"0",VLOOKUP($B17,'Race 10'!$B$9:$H$35,5,FALSE))</f>
        <v>0</v>
      </c>
      <c r="W17" s="62" t="str">
        <f>IF(ISERROR(VLOOKUP($B17,'Race 11'!$B$9:$H$39,4,FALSE))," ",VLOOKUP($B17,'Race 11'!$B$9:$H$39,4,FALSE))</f>
        <v xml:space="preserve"> </v>
      </c>
      <c r="X17" s="58" t="str">
        <f>IF(ISERROR(VLOOKUP($B17,'Race 11'!$B$9:$H$39,5,FALSE)),"0",VLOOKUP($B17,'Race 11'!$B$9:$H$39,5,FALSE))</f>
        <v>0</v>
      </c>
      <c r="Y17" s="62" t="str">
        <f>IF(ISERROR(VLOOKUP($B17,'Race 12'!$B$9:$H$43,4,FALSE))," ",VLOOKUP($B17,'Race 12'!$B$9:$H$43,4,FALSE))</f>
        <v xml:space="preserve"> </v>
      </c>
      <c r="Z17" s="58" t="str">
        <f>IF(ISERROR(VLOOKUP($B17,'Race 12'!$B$9:$H$43,5,FALSE)),"0",VLOOKUP($B17,'Race 12'!$B$9:$H$43,5,FALSE))</f>
        <v>0</v>
      </c>
      <c r="AA17" s="100">
        <f t="shared" si="0"/>
        <v>12</v>
      </c>
      <c r="AB17" s="54">
        <f t="shared" si="1"/>
        <v>1</v>
      </c>
      <c r="AD17" s="34"/>
    </row>
    <row r="18" spans="1:30" ht="21" customHeight="1">
      <c r="A18" s="35">
        <v>10</v>
      </c>
      <c r="B18" s="59" t="s">
        <v>349</v>
      </c>
      <c r="C18" s="97">
        <f>IF(ISERROR(VLOOKUP(B18,'Race 1'!$B$11:$F$43,4,FALSE))," ",VLOOKUP(B18,'Race 1'!$B$11:$F$43,4,FALSE))</f>
        <v>5.3773148148148153E-2</v>
      </c>
      <c r="D18" s="58">
        <f>IF(ISERROR(VLOOKUP(B18,'Race 1'!$B$11:$F$43,5,FALSE)),"0",VLOOKUP(B18,'Race 1'!$B$11:$F$43,5,FALSE))</f>
        <v>11</v>
      </c>
      <c r="E18" s="97" t="str">
        <f>IF(ISERROR(VLOOKUP($B18,'Race 2'!$B$11:$E$34,4,FALSE))," ",VLOOKUP($B18,'Race 2'!$B$11:$E$34,4,FALSE))</f>
        <v xml:space="preserve"> </v>
      </c>
      <c r="F18" s="58" t="str">
        <f>IF(ISERROR(VLOOKUP($B18,'Race 2'!$B$11:$F$34,5,FALSE)),"0",VLOOKUP($B18,'Race 2'!$B$11:$F$34,5,FALSE))</f>
        <v>0</v>
      </c>
      <c r="G18" s="97" t="str">
        <f>IF(ISERROR(VLOOKUP($B18,'Race 3'!$B$11:$E$37,4,FALSE))," ",VLOOKUP($B18,'Race 3'!$B$11:$E$37,4,FALSE))</f>
        <v xml:space="preserve"> </v>
      </c>
      <c r="H18" s="58" t="str">
        <f>IF(ISERROR(VLOOKUP($B18,'Race 3'!$B$11:$F$37,5,FALSE)),"0",VLOOKUP($B18,'Race 3'!$B$11:$F$37,5,FALSE))</f>
        <v>0</v>
      </c>
      <c r="I18" s="97" t="str">
        <f>IF(ISERROR(VLOOKUP($B18,'Race 4'!$B$11:$E$39,4,FALSE))," ",VLOOKUP($B18,'Race 4'!$B$11:$E$39,4,FALSE))</f>
        <v xml:space="preserve"> </v>
      </c>
      <c r="J18" s="58" t="str">
        <f>IF(ISERROR(VLOOKUP($B18,'Race 4'!$B$11:$F$39,5,FALSE)),"0",VLOOKUP($B18,'Race 4'!$B$11:$F$39,5,FALSE))</f>
        <v>0</v>
      </c>
      <c r="K18" s="97" t="str">
        <f>IF(ISERROR(VLOOKUP($B18,'Race 5'!$B$9:$H$39,4,FALSE))," ",VLOOKUP($B18,'Race 5'!$B$9:$H$39,4,FALSE))</f>
        <v xml:space="preserve"> </v>
      </c>
      <c r="L18" s="58" t="str">
        <f>IF(ISERROR(VLOOKUP($B18,'Race 5'!$B$9:$H$39,5,FALSE)),"0",VLOOKUP($B18,'Race 5'!$B$9:$H$39,5,FALSE))</f>
        <v>0</v>
      </c>
      <c r="M18" s="62" t="str">
        <f>IF(ISERROR(VLOOKUP($B18,'Race 6'!$B$9:$H$52,4,FALSE))," ",VLOOKUP($B18,'Race 6'!$B$9:$H$52,4,FALSE))</f>
        <v xml:space="preserve"> </v>
      </c>
      <c r="N18" s="58" t="str">
        <f>IF(ISERROR(VLOOKUP($B18,'Race 6'!$B$9:$H$52,5,FALSE)),"0",VLOOKUP($B18,'Race 6'!$B$9:$H$52,5,FALSE))</f>
        <v>0</v>
      </c>
      <c r="O18" s="62" t="str">
        <f>IF(ISERROR(VLOOKUP($B18,'Race 7'!$B$9:$H$39,4,FALSE))," ",VLOOKUP($B18,'Race 7'!$B$9:$H$39,4,FALSE))</f>
        <v xml:space="preserve"> </v>
      </c>
      <c r="P18" s="58" t="str">
        <f>IF(ISERROR(VLOOKUP($B18,'Race 7'!$B$9:$H$39,5,FALSE)),"0",VLOOKUP($B18,'Race 7'!$B$9:$H$39,5,FALSE))</f>
        <v>0</v>
      </c>
      <c r="Q18" s="62" t="str">
        <f>IF(ISERROR(VLOOKUP($B18,'Race 8'!$B$9:$H$39,4,FALSE))," ",VLOOKUP($B18,'Race 8'!$B$9:$H$39,4,FALSE))</f>
        <v xml:space="preserve"> </v>
      </c>
      <c r="R18" s="58" t="str">
        <f>IF(ISERROR(VLOOKUP($B18,'Race 8'!$B$9:$H$39,5,FALSE)),"0",VLOOKUP($B18,'Race 8'!$B$9:$H$39,5,FALSE))</f>
        <v>0</v>
      </c>
      <c r="S18" s="62" t="str">
        <f>IF(ISERROR(VLOOKUP($B18,'Race 9'!$B$9:$H$39,4,FALSE))," ",VLOOKUP($B18,'Race 9'!$B$9:$H$39,4,FALSE))</f>
        <v xml:space="preserve"> </v>
      </c>
      <c r="T18" s="58" t="str">
        <f>IF(ISERROR(VLOOKUP($B18,'Race 9'!$B$9:$H$39,5,FALSE)),"0",VLOOKUP($B18,'Race 9'!$B$9:$H$39,5,FALSE))</f>
        <v>0</v>
      </c>
      <c r="U18" s="62" t="str">
        <f>IF(ISERROR(VLOOKUP($B18,'Race 10'!$B$9:$H$35,4,FALSE))," ",VLOOKUP($B18,'Race 10'!$B$9:$H$35,4,FALSE))</f>
        <v xml:space="preserve"> </v>
      </c>
      <c r="V18" s="58" t="str">
        <f>IF(ISERROR(VLOOKUP($B18,'Race 10'!$B$9:$H$35,5,FALSE)),"0",VLOOKUP($B18,'Race 10'!$B$9:$H$35,5,FALSE))</f>
        <v>0</v>
      </c>
      <c r="W18" s="62" t="str">
        <f>IF(ISERROR(VLOOKUP($B18,'Race 11'!$B$9:$H$39,4,FALSE))," ",VLOOKUP($B18,'Race 11'!$B$9:$H$39,4,FALSE))</f>
        <v xml:space="preserve"> </v>
      </c>
      <c r="X18" s="58" t="str">
        <f>IF(ISERROR(VLOOKUP($B18,'Race 11'!$B$9:$H$39,5,FALSE)),"0",VLOOKUP($B18,'Race 11'!$B$9:$H$39,5,FALSE))</f>
        <v>0</v>
      </c>
      <c r="Y18" s="62" t="str">
        <f>IF(ISERROR(VLOOKUP($B18,'Race 12'!$B$9:$H$43,4,FALSE))," ",VLOOKUP($B18,'Race 12'!$B$9:$H$43,4,FALSE))</f>
        <v xml:space="preserve"> </v>
      </c>
      <c r="Z18" s="58" t="str">
        <f>IF(ISERROR(VLOOKUP($B18,'Race 12'!$B$9:$H$43,5,FALSE)),"0",VLOOKUP($B18,'Race 12'!$B$9:$H$43,5,FALSE))</f>
        <v>0</v>
      </c>
      <c r="AA18" s="100">
        <f t="shared" si="0"/>
        <v>11</v>
      </c>
      <c r="AB18" s="54">
        <f t="shared" si="1"/>
        <v>1</v>
      </c>
      <c r="AD18" s="34"/>
    </row>
    <row r="19" spans="1:30" ht="21" customHeight="1">
      <c r="A19" s="35">
        <v>11</v>
      </c>
      <c r="B19" s="59" t="s">
        <v>256</v>
      </c>
      <c r="C19" s="97">
        <f>IF(ISERROR(VLOOKUP(B19,'Race 1'!$B$11:$F$43,4,FALSE))," ",VLOOKUP(B19,'Race 1'!$B$11:$F$43,4,FALSE))</f>
        <v>5.4120370370370374E-2</v>
      </c>
      <c r="D19" s="58">
        <f>IF(ISERROR(VLOOKUP(B19,'Race 1'!$B$11:$F$43,5,FALSE)),"0",VLOOKUP(B19,'Race 1'!$B$11:$F$43,5,FALSE))</f>
        <v>10</v>
      </c>
      <c r="E19" s="97" t="str">
        <f>IF(ISERROR(VLOOKUP($B19,'Race 2'!$B$11:$E$34,4,FALSE))," ",VLOOKUP($B19,'Race 2'!$B$11:$E$34,4,FALSE))</f>
        <v xml:space="preserve"> </v>
      </c>
      <c r="F19" s="58" t="str">
        <f>IF(ISERROR(VLOOKUP($B19,'Race 2'!$B$11:$F$34,5,FALSE)),"0",VLOOKUP($B19,'Race 2'!$B$11:$F$34,5,FALSE))</f>
        <v>0</v>
      </c>
      <c r="G19" s="97" t="str">
        <f>IF(ISERROR(VLOOKUP($B19,'Race 3'!$B$11:$E$37,4,FALSE))," ",VLOOKUP($B19,'Race 3'!$B$11:$E$37,4,FALSE))</f>
        <v xml:space="preserve"> </v>
      </c>
      <c r="H19" s="58" t="str">
        <f>IF(ISERROR(VLOOKUP($B19,'Race 3'!$B$11:$F$37,5,FALSE)),"0",VLOOKUP($B19,'Race 3'!$B$11:$F$37,5,FALSE))</f>
        <v>0</v>
      </c>
      <c r="I19" s="97" t="str">
        <f>IF(ISERROR(VLOOKUP($B19,'Race 4'!$B$11:$E$39,4,FALSE))," ",VLOOKUP($B19,'Race 4'!$B$11:$E$39,4,FALSE))</f>
        <v xml:space="preserve"> </v>
      </c>
      <c r="J19" s="58" t="str">
        <f>IF(ISERROR(VLOOKUP($B19,'Race 4'!$B$11:$F$39,5,FALSE)),"0",VLOOKUP($B19,'Race 4'!$B$11:$F$39,5,FALSE))</f>
        <v>0</v>
      </c>
      <c r="K19" s="97" t="str">
        <f>IF(ISERROR(VLOOKUP($B19,'Race 5'!$B$9:$H$39,4,FALSE))," ",VLOOKUP($B19,'Race 5'!$B$9:$H$39,4,FALSE))</f>
        <v xml:space="preserve"> </v>
      </c>
      <c r="L19" s="58" t="str">
        <f>IF(ISERROR(VLOOKUP($B19,'Race 5'!$B$9:$H$39,5,FALSE)),"0",VLOOKUP($B19,'Race 5'!$B$9:$H$39,5,FALSE))</f>
        <v>0</v>
      </c>
      <c r="M19" s="62" t="str">
        <f>IF(ISERROR(VLOOKUP($B19,'Race 6'!$B$9:$H$52,4,FALSE))," ",VLOOKUP($B19,'Race 6'!$B$9:$H$52,4,FALSE))</f>
        <v xml:space="preserve"> </v>
      </c>
      <c r="N19" s="58" t="str">
        <f>IF(ISERROR(VLOOKUP($B19,'Race 6'!$B$9:$H$52,5,FALSE)),"0",VLOOKUP($B19,'Race 6'!$B$9:$H$52,5,FALSE))</f>
        <v>0</v>
      </c>
      <c r="O19" s="62" t="str">
        <f>IF(ISERROR(VLOOKUP($B19,'Race 7'!$B$9:$H$39,4,FALSE))," ",VLOOKUP($B19,'Race 7'!$B$9:$H$39,4,FALSE))</f>
        <v xml:space="preserve"> </v>
      </c>
      <c r="P19" s="58" t="str">
        <f>IF(ISERROR(VLOOKUP($B19,'Race 7'!$B$9:$H$39,5,FALSE)),"0",VLOOKUP($B19,'Race 7'!$B$9:$H$39,5,FALSE))</f>
        <v>0</v>
      </c>
      <c r="Q19" s="62" t="str">
        <f>IF(ISERROR(VLOOKUP($B19,'Race 8'!$B$9:$H$39,4,FALSE))," ",VLOOKUP($B19,'Race 8'!$B$9:$H$39,4,FALSE))</f>
        <v xml:space="preserve"> </v>
      </c>
      <c r="R19" s="58" t="str">
        <f>IF(ISERROR(VLOOKUP($B19,'Race 8'!$B$9:$H$39,5,FALSE)),"0",VLOOKUP($B19,'Race 8'!$B$9:$H$39,5,FALSE))</f>
        <v>0</v>
      </c>
      <c r="S19" s="62" t="str">
        <f>IF(ISERROR(VLOOKUP($B19,'Race 9'!$B$9:$H$39,4,FALSE))," ",VLOOKUP($B19,'Race 9'!$B$9:$H$39,4,FALSE))</f>
        <v xml:space="preserve"> </v>
      </c>
      <c r="T19" s="58" t="str">
        <f>IF(ISERROR(VLOOKUP($B19,'Race 9'!$B$9:$H$39,5,FALSE)),"0",VLOOKUP($B19,'Race 9'!$B$9:$H$39,5,FALSE))</f>
        <v>0</v>
      </c>
      <c r="U19" s="62" t="str">
        <f>IF(ISERROR(VLOOKUP($B19,'Race 10'!$B$9:$H$35,4,FALSE))," ",VLOOKUP($B19,'Race 10'!$B$9:$H$35,4,FALSE))</f>
        <v xml:space="preserve"> </v>
      </c>
      <c r="V19" s="58" t="str">
        <f>IF(ISERROR(VLOOKUP($B19,'Race 10'!$B$9:$H$35,5,FALSE)),"0",VLOOKUP($B19,'Race 10'!$B$9:$H$35,5,FALSE))</f>
        <v>0</v>
      </c>
      <c r="W19" s="62" t="str">
        <f>IF(ISERROR(VLOOKUP($B19,'Race 11'!$B$9:$H$39,4,FALSE))," ",VLOOKUP($B19,'Race 11'!$B$9:$H$39,4,FALSE))</f>
        <v xml:space="preserve"> </v>
      </c>
      <c r="X19" s="58" t="str">
        <f>IF(ISERROR(VLOOKUP($B19,'Race 11'!$B$9:$H$39,5,FALSE)),"0",VLOOKUP($B19,'Race 11'!$B$9:$H$39,5,FALSE))</f>
        <v>0</v>
      </c>
      <c r="Y19" s="62" t="str">
        <f>IF(ISERROR(VLOOKUP($B19,'Race 12'!$B$9:$H$43,4,FALSE))," ",VLOOKUP($B19,'Race 12'!$B$9:$H$43,4,FALSE))</f>
        <v xml:space="preserve"> </v>
      </c>
      <c r="Z19" s="58" t="str">
        <f>IF(ISERROR(VLOOKUP($B19,'Race 12'!$B$9:$H$43,5,FALSE)),"0",VLOOKUP($B19,'Race 12'!$B$9:$H$43,5,FALSE))</f>
        <v>0</v>
      </c>
      <c r="AA19" s="100">
        <f t="shared" si="0"/>
        <v>10</v>
      </c>
      <c r="AB19" s="54">
        <f t="shared" si="1"/>
        <v>1</v>
      </c>
      <c r="AD19" s="34"/>
    </row>
    <row r="20" spans="1:30" ht="21" customHeight="1">
      <c r="A20" s="35">
        <v>12</v>
      </c>
      <c r="B20" s="59" t="s">
        <v>58</v>
      </c>
      <c r="C20" s="97">
        <f>IF(ISERROR(VLOOKUP(B20,'Race 1'!$B$11:$F$43,4,FALSE))," ",VLOOKUP(B20,'Race 1'!$B$11:$F$43,4,FALSE))</f>
        <v>5.4699074074074074E-2</v>
      </c>
      <c r="D20" s="58">
        <f>IF(ISERROR(VLOOKUP(B20,'Race 1'!$B$11:$F$43,5,FALSE)),"0",VLOOKUP(B20,'Race 1'!$B$11:$F$43,5,FALSE))</f>
        <v>9</v>
      </c>
      <c r="E20" s="97" t="str">
        <f>IF(ISERROR(VLOOKUP($B20,'Race 2'!$B$11:$E$34,4,FALSE))," ",VLOOKUP($B20,'Race 2'!$B$11:$E$34,4,FALSE))</f>
        <v xml:space="preserve"> </v>
      </c>
      <c r="F20" s="58" t="str">
        <f>IF(ISERROR(VLOOKUP($B20,'Race 2'!$B$11:$F$34,5,FALSE)),"0",VLOOKUP($B20,'Race 2'!$B$11:$F$34,5,FALSE))</f>
        <v>0</v>
      </c>
      <c r="G20" s="97" t="str">
        <f>IF(ISERROR(VLOOKUP($B20,'Race 3'!$B$11:$E$37,4,FALSE))," ",VLOOKUP($B20,'Race 3'!$B$11:$E$37,4,FALSE))</f>
        <v xml:space="preserve"> </v>
      </c>
      <c r="H20" s="58" t="str">
        <f>IF(ISERROR(VLOOKUP($B20,'Race 3'!$B$11:$F$37,5,FALSE)),"0",VLOOKUP($B20,'Race 3'!$B$11:$F$37,5,FALSE))</f>
        <v>0</v>
      </c>
      <c r="I20" s="97" t="str">
        <f>IF(ISERROR(VLOOKUP($B20,'Race 4'!$B$11:$E$39,4,FALSE))," ",VLOOKUP($B20,'Race 4'!$B$11:$E$39,4,FALSE))</f>
        <v xml:space="preserve"> </v>
      </c>
      <c r="J20" s="58" t="str">
        <f>IF(ISERROR(VLOOKUP($B20,'Race 4'!$B$11:$F$39,5,FALSE)),"0",VLOOKUP($B20,'Race 4'!$B$11:$F$39,5,FALSE))</f>
        <v>0</v>
      </c>
      <c r="K20" s="97" t="str">
        <f>IF(ISERROR(VLOOKUP($B20,'Race 5'!$B$9:$H$39,4,FALSE))," ",VLOOKUP($B20,'Race 5'!$B$9:$H$39,4,FALSE))</f>
        <v xml:space="preserve"> </v>
      </c>
      <c r="L20" s="58" t="str">
        <f>IF(ISERROR(VLOOKUP($B20,'Race 5'!$B$9:$H$39,5,FALSE)),"0",VLOOKUP($B20,'Race 5'!$B$9:$H$39,5,FALSE))</f>
        <v>0</v>
      </c>
      <c r="M20" s="62" t="str">
        <f>IF(ISERROR(VLOOKUP($B20,'Race 6'!$B$9:$H$52,4,FALSE))," ",VLOOKUP($B20,'Race 6'!$B$9:$H$52,4,FALSE))</f>
        <v xml:space="preserve"> </v>
      </c>
      <c r="N20" s="58" t="str">
        <f>IF(ISERROR(VLOOKUP($B20,'Race 6'!$B$9:$H$52,5,FALSE)),"0",VLOOKUP($B20,'Race 6'!$B$9:$H$52,5,FALSE))</f>
        <v>0</v>
      </c>
      <c r="O20" s="62" t="str">
        <f>IF(ISERROR(VLOOKUP($B20,'Race 7'!$B$9:$H$39,4,FALSE))," ",VLOOKUP($B20,'Race 7'!$B$9:$H$39,4,FALSE))</f>
        <v xml:space="preserve"> </v>
      </c>
      <c r="P20" s="58" t="str">
        <f>IF(ISERROR(VLOOKUP($B20,'Race 7'!$B$9:$H$39,5,FALSE)),"0",VLOOKUP($B20,'Race 7'!$B$9:$H$39,5,FALSE))</f>
        <v>0</v>
      </c>
      <c r="Q20" s="62" t="str">
        <f>IF(ISERROR(VLOOKUP($B20,'Race 8'!$B$9:$H$39,4,FALSE))," ",VLOOKUP($B20,'Race 8'!$B$9:$H$39,4,FALSE))</f>
        <v xml:space="preserve"> </v>
      </c>
      <c r="R20" s="58" t="str">
        <f>IF(ISERROR(VLOOKUP($B20,'Race 8'!$B$9:$H$39,5,FALSE)),"0",VLOOKUP($B20,'Race 8'!$B$9:$H$39,5,FALSE))</f>
        <v>0</v>
      </c>
      <c r="S20" s="62" t="str">
        <f>IF(ISERROR(VLOOKUP($B20,'Race 9'!$B$9:$H$39,4,FALSE))," ",VLOOKUP($B20,'Race 9'!$B$9:$H$39,4,FALSE))</f>
        <v xml:space="preserve"> </v>
      </c>
      <c r="T20" s="58" t="str">
        <f>IF(ISERROR(VLOOKUP($B20,'Race 9'!$B$9:$H$39,5,FALSE)),"0",VLOOKUP($B20,'Race 9'!$B$9:$H$39,5,FALSE))</f>
        <v>0</v>
      </c>
      <c r="U20" s="62" t="str">
        <f>IF(ISERROR(VLOOKUP($B20,'Race 10'!$B$9:$H$35,4,FALSE))," ",VLOOKUP($B20,'Race 10'!$B$9:$H$35,4,FALSE))</f>
        <v xml:space="preserve"> </v>
      </c>
      <c r="V20" s="58" t="str">
        <f>IF(ISERROR(VLOOKUP($B20,'Race 10'!$B$9:$H$35,5,FALSE)),"0",VLOOKUP($B20,'Race 10'!$B$9:$H$35,5,FALSE))</f>
        <v>0</v>
      </c>
      <c r="W20" s="62" t="str">
        <f>IF(ISERROR(VLOOKUP($B20,'Race 11'!$B$9:$H$39,4,FALSE))," ",VLOOKUP($B20,'Race 11'!$B$9:$H$39,4,FALSE))</f>
        <v xml:space="preserve"> </v>
      </c>
      <c r="X20" s="58" t="str">
        <f>IF(ISERROR(VLOOKUP($B20,'Race 11'!$B$9:$H$39,5,FALSE)),"0",VLOOKUP($B20,'Race 11'!$B$9:$H$39,5,FALSE))</f>
        <v>0</v>
      </c>
      <c r="Y20" s="62" t="str">
        <f>IF(ISERROR(VLOOKUP($B20,'Race 12'!$B$9:$H$43,4,FALSE))," ",VLOOKUP($B20,'Race 12'!$B$9:$H$43,4,FALSE))</f>
        <v xml:space="preserve"> </v>
      </c>
      <c r="Z20" s="58" t="str">
        <f>IF(ISERROR(VLOOKUP($B20,'Race 12'!$B$9:$H$43,5,FALSE)),"0",VLOOKUP($B20,'Race 12'!$B$9:$H$43,5,FALSE))</f>
        <v>0</v>
      </c>
      <c r="AA20" s="100">
        <f t="shared" si="0"/>
        <v>9</v>
      </c>
      <c r="AB20" s="54">
        <f t="shared" si="1"/>
        <v>1</v>
      </c>
      <c r="AD20" s="34"/>
    </row>
    <row r="21" spans="1:30" ht="21" customHeight="1">
      <c r="A21" s="35">
        <v>13</v>
      </c>
      <c r="B21" s="59" t="s">
        <v>229</v>
      </c>
      <c r="C21" s="97">
        <f>IF(ISERROR(VLOOKUP(B21,'Race 1'!$B$11:$F$43,4,FALSE))," ",VLOOKUP(B21,'Race 1'!$B$11:$F$43,4,FALSE))</f>
        <v>5.5219907407407405E-2</v>
      </c>
      <c r="D21" s="58">
        <f>IF(ISERROR(VLOOKUP(B21,'Race 1'!$B$11:$F$43,5,FALSE)),"0",VLOOKUP(B21,'Race 1'!$B$11:$F$43,5,FALSE))</f>
        <v>8</v>
      </c>
      <c r="E21" s="97" t="str">
        <f>IF(ISERROR(VLOOKUP($B21,'Race 2'!$B$11:$E$34,4,FALSE))," ",VLOOKUP($B21,'Race 2'!$B$11:$E$34,4,FALSE))</f>
        <v xml:space="preserve"> </v>
      </c>
      <c r="F21" s="58" t="str">
        <f>IF(ISERROR(VLOOKUP($B21,'Race 2'!$B$11:$F$34,5,FALSE)),"0",VLOOKUP($B21,'Race 2'!$B$11:$F$34,5,FALSE))</f>
        <v>0</v>
      </c>
      <c r="G21" s="97" t="str">
        <f>IF(ISERROR(VLOOKUP($B21,'Race 3'!$B$11:$E$37,4,FALSE))," ",VLOOKUP($B21,'Race 3'!$B$11:$E$37,4,FALSE))</f>
        <v xml:space="preserve"> </v>
      </c>
      <c r="H21" s="58" t="str">
        <f>IF(ISERROR(VLOOKUP($B21,'Race 3'!$B$11:$F$37,5,FALSE)),"0",VLOOKUP($B21,'Race 3'!$B$11:$F$37,5,FALSE))</f>
        <v>0</v>
      </c>
      <c r="I21" s="97" t="str">
        <f>IF(ISERROR(VLOOKUP($B21,'Race 4'!$B$11:$E$39,4,FALSE))," ",VLOOKUP($B21,'Race 4'!$B$11:$E$39,4,FALSE))</f>
        <v xml:space="preserve"> </v>
      </c>
      <c r="J21" s="58" t="str">
        <f>IF(ISERROR(VLOOKUP($B21,'Race 4'!$B$11:$F$39,5,FALSE)),"0",VLOOKUP($B21,'Race 4'!$B$11:$F$39,5,FALSE))</f>
        <v>0</v>
      </c>
      <c r="K21" s="97" t="str">
        <f>IF(ISERROR(VLOOKUP($B21,'Race 5'!$B$9:$H$39,4,FALSE))," ",VLOOKUP($B21,'Race 5'!$B$9:$H$39,4,FALSE))</f>
        <v xml:space="preserve"> </v>
      </c>
      <c r="L21" s="58" t="str">
        <f>IF(ISERROR(VLOOKUP($B21,'Race 5'!$B$9:$H$39,5,FALSE)),"0",VLOOKUP($B21,'Race 5'!$B$9:$H$39,5,FALSE))</f>
        <v>0</v>
      </c>
      <c r="M21" s="62" t="str">
        <f>IF(ISERROR(VLOOKUP($B21,'Race 6'!$B$9:$H$52,4,FALSE))," ",VLOOKUP($B21,'Race 6'!$B$9:$H$52,4,FALSE))</f>
        <v xml:space="preserve"> </v>
      </c>
      <c r="N21" s="58" t="str">
        <f>IF(ISERROR(VLOOKUP($B21,'Race 6'!$B$9:$H$52,5,FALSE)),"0",VLOOKUP($B21,'Race 6'!$B$9:$H$52,5,FALSE))</f>
        <v>0</v>
      </c>
      <c r="O21" s="62" t="str">
        <f>IF(ISERROR(VLOOKUP($B21,'Race 7'!$B$9:$H$39,4,FALSE))," ",VLOOKUP($B21,'Race 7'!$B$9:$H$39,4,FALSE))</f>
        <v xml:space="preserve"> </v>
      </c>
      <c r="P21" s="58" t="str">
        <f>IF(ISERROR(VLOOKUP($B21,'Race 7'!$B$9:$H$39,5,FALSE)),"0",VLOOKUP($B21,'Race 7'!$B$9:$H$39,5,FALSE))</f>
        <v>0</v>
      </c>
      <c r="Q21" s="62" t="str">
        <f>IF(ISERROR(VLOOKUP($B21,'Race 8'!$B$9:$H$39,4,FALSE))," ",VLOOKUP($B21,'Race 8'!$B$9:$H$39,4,FALSE))</f>
        <v xml:space="preserve"> </v>
      </c>
      <c r="R21" s="58" t="str">
        <f>IF(ISERROR(VLOOKUP($B21,'Race 8'!$B$9:$H$39,5,FALSE)),"0",VLOOKUP($B21,'Race 8'!$B$9:$H$39,5,FALSE))</f>
        <v>0</v>
      </c>
      <c r="S21" s="62" t="str">
        <f>IF(ISERROR(VLOOKUP($B21,'Race 9'!$B$9:$H$39,4,FALSE))," ",VLOOKUP($B21,'Race 9'!$B$9:$H$39,4,FALSE))</f>
        <v xml:space="preserve"> </v>
      </c>
      <c r="T21" s="58" t="str">
        <f>IF(ISERROR(VLOOKUP($B21,'Race 9'!$B$9:$H$39,5,FALSE)),"0",VLOOKUP($B21,'Race 9'!$B$9:$H$39,5,FALSE))</f>
        <v>0</v>
      </c>
      <c r="U21" s="62" t="str">
        <f>IF(ISERROR(VLOOKUP($B21,'Race 10'!$B$9:$H$35,4,FALSE))," ",VLOOKUP($B21,'Race 10'!$B$9:$H$35,4,FALSE))</f>
        <v xml:space="preserve"> </v>
      </c>
      <c r="V21" s="58" t="str">
        <f>IF(ISERROR(VLOOKUP($B21,'Race 10'!$B$9:$H$35,5,FALSE)),"0",VLOOKUP($B21,'Race 10'!$B$9:$H$35,5,FALSE))</f>
        <v>0</v>
      </c>
      <c r="W21" s="62" t="str">
        <f>IF(ISERROR(VLOOKUP($B21,'Race 11'!$B$9:$H$39,4,FALSE))," ",VLOOKUP($B21,'Race 11'!$B$9:$H$39,4,FALSE))</f>
        <v xml:space="preserve"> </v>
      </c>
      <c r="X21" s="58" t="str">
        <f>IF(ISERROR(VLOOKUP($B21,'Race 11'!$B$9:$H$39,5,FALSE)),"0",VLOOKUP($B21,'Race 11'!$B$9:$H$39,5,FALSE))</f>
        <v>0</v>
      </c>
      <c r="Y21" s="62" t="str">
        <f>IF(ISERROR(VLOOKUP($B21,'Race 12'!$B$9:$H$43,4,FALSE))," ",VLOOKUP($B21,'Race 12'!$B$9:$H$43,4,FALSE))</f>
        <v xml:space="preserve"> </v>
      </c>
      <c r="Z21" s="58" t="str">
        <f>IF(ISERROR(VLOOKUP($B21,'Race 12'!$B$9:$H$43,5,FALSE)),"0",VLOOKUP($B21,'Race 12'!$B$9:$H$43,5,FALSE))</f>
        <v>0</v>
      </c>
      <c r="AA21" s="100">
        <f t="shared" si="0"/>
        <v>8</v>
      </c>
      <c r="AB21" s="54">
        <f t="shared" si="1"/>
        <v>1</v>
      </c>
      <c r="AD21" s="34"/>
    </row>
    <row r="22" spans="1:30" ht="21" customHeight="1">
      <c r="A22" s="35">
        <v>14</v>
      </c>
      <c r="B22" s="59" t="s">
        <v>477</v>
      </c>
      <c r="C22" s="97">
        <f>IF(ISERROR(VLOOKUP(B22,'Race 1'!$B$11:$F$43,4,FALSE))," ",VLOOKUP(B22,'Race 1'!$B$11:$F$43,4,FALSE))</f>
        <v>5.5520833333333332E-2</v>
      </c>
      <c r="D22" s="58">
        <f>IF(ISERROR(VLOOKUP(B22,'Race 1'!$B$11:$F$43,5,FALSE)),"0",VLOOKUP(B22,'Race 1'!$B$11:$F$43,5,FALSE))</f>
        <v>7</v>
      </c>
      <c r="E22" s="97" t="str">
        <f>IF(ISERROR(VLOOKUP($B22,'Race 2'!$B$11:$E$34,4,FALSE))," ",VLOOKUP($B22,'Race 2'!$B$11:$E$34,4,FALSE))</f>
        <v xml:space="preserve"> </v>
      </c>
      <c r="F22" s="58" t="str">
        <f>IF(ISERROR(VLOOKUP($B22,'Race 2'!$B$11:$F$34,5,FALSE)),"0",VLOOKUP($B22,'Race 2'!$B$11:$F$34,5,FALSE))</f>
        <v>0</v>
      </c>
      <c r="G22" s="97" t="str">
        <f>IF(ISERROR(VLOOKUP($B22,'Race 3'!$B$11:$E$37,4,FALSE))," ",VLOOKUP($B22,'Race 3'!$B$11:$E$37,4,FALSE))</f>
        <v xml:space="preserve"> </v>
      </c>
      <c r="H22" s="58" t="str">
        <f>IF(ISERROR(VLOOKUP($B22,'Race 3'!$B$11:$F$37,5,FALSE)),"0",VLOOKUP($B22,'Race 3'!$B$11:$F$37,5,FALSE))</f>
        <v>0</v>
      </c>
      <c r="I22" s="97" t="str">
        <f>IF(ISERROR(VLOOKUP($B22,'Race 4'!$B$11:$E$39,4,FALSE))," ",VLOOKUP($B22,'Race 4'!$B$11:$E$39,4,FALSE))</f>
        <v xml:space="preserve"> </v>
      </c>
      <c r="J22" s="58" t="str">
        <f>IF(ISERROR(VLOOKUP($B22,'Race 4'!$B$11:$F$39,5,FALSE)),"0",VLOOKUP($B22,'Race 4'!$B$11:$F$39,5,FALSE))</f>
        <v>0</v>
      </c>
      <c r="K22" s="97" t="str">
        <f>IF(ISERROR(VLOOKUP($B22,'Race 5'!$B$9:$H$39,4,FALSE))," ",VLOOKUP($B22,'Race 5'!$B$9:$H$39,4,FALSE))</f>
        <v xml:space="preserve"> </v>
      </c>
      <c r="L22" s="58" t="str">
        <f>IF(ISERROR(VLOOKUP($B22,'Race 5'!$B$9:$H$39,5,FALSE)),"0",VLOOKUP($B22,'Race 5'!$B$9:$H$39,5,FALSE))</f>
        <v>0</v>
      </c>
      <c r="M22" s="62" t="str">
        <f>IF(ISERROR(VLOOKUP($B22,'Race 6'!$B$9:$H$52,4,FALSE))," ",VLOOKUP($B22,'Race 6'!$B$9:$H$52,4,FALSE))</f>
        <v xml:space="preserve"> </v>
      </c>
      <c r="N22" s="58" t="str">
        <f>IF(ISERROR(VLOOKUP($B22,'Race 6'!$B$9:$H$52,5,FALSE)),"0",VLOOKUP($B22,'Race 6'!$B$9:$H$52,5,FALSE))</f>
        <v>0</v>
      </c>
      <c r="O22" s="62" t="str">
        <f>IF(ISERROR(VLOOKUP($B22,'Race 7'!$B$9:$H$39,4,FALSE))," ",VLOOKUP($B22,'Race 7'!$B$9:$H$39,4,FALSE))</f>
        <v xml:space="preserve"> </v>
      </c>
      <c r="P22" s="58" t="str">
        <f>IF(ISERROR(VLOOKUP($B22,'Race 7'!$B$9:$H$39,5,FALSE)),"0",VLOOKUP($B22,'Race 7'!$B$9:$H$39,5,FALSE))</f>
        <v>0</v>
      </c>
      <c r="Q22" s="62" t="str">
        <f>IF(ISERROR(VLOOKUP($B22,'Race 8'!$B$9:$H$39,4,FALSE))," ",VLOOKUP($B22,'Race 8'!$B$9:$H$39,4,FALSE))</f>
        <v xml:space="preserve"> </v>
      </c>
      <c r="R22" s="58" t="str">
        <f>IF(ISERROR(VLOOKUP($B22,'Race 8'!$B$9:$H$39,5,FALSE)),"0",VLOOKUP($B22,'Race 8'!$B$9:$H$39,5,FALSE))</f>
        <v>0</v>
      </c>
      <c r="S22" s="62" t="str">
        <f>IF(ISERROR(VLOOKUP($B22,'Race 9'!$B$9:$H$39,4,FALSE))," ",VLOOKUP($B22,'Race 9'!$B$9:$H$39,4,FALSE))</f>
        <v xml:space="preserve"> </v>
      </c>
      <c r="T22" s="58" t="str">
        <f>IF(ISERROR(VLOOKUP($B22,'Race 9'!$B$9:$H$39,5,FALSE)),"0",VLOOKUP($B22,'Race 9'!$B$9:$H$39,5,FALSE))</f>
        <v>0</v>
      </c>
      <c r="U22" s="62" t="str">
        <f>IF(ISERROR(VLOOKUP($B22,'Race 10'!$B$9:$H$35,4,FALSE))," ",VLOOKUP($B22,'Race 10'!$B$9:$H$35,4,FALSE))</f>
        <v xml:space="preserve"> </v>
      </c>
      <c r="V22" s="58" t="str">
        <f>IF(ISERROR(VLOOKUP($B22,'Race 10'!$B$9:$H$35,5,FALSE)),"0",VLOOKUP($B22,'Race 10'!$B$9:$H$35,5,FALSE))</f>
        <v>0</v>
      </c>
      <c r="W22" s="62" t="str">
        <f>IF(ISERROR(VLOOKUP($B22,'Race 11'!$B$9:$H$39,4,FALSE))," ",VLOOKUP($B22,'Race 11'!$B$9:$H$39,4,FALSE))</f>
        <v xml:space="preserve"> </v>
      </c>
      <c r="X22" s="58" t="str">
        <f>IF(ISERROR(VLOOKUP($B22,'Race 11'!$B$9:$H$39,5,FALSE)),"0",VLOOKUP($B22,'Race 11'!$B$9:$H$39,5,FALSE))</f>
        <v>0</v>
      </c>
      <c r="Y22" s="62" t="str">
        <f>IF(ISERROR(VLOOKUP($B22,'Race 12'!$B$9:$H$43,4,FALSE))," ",VLOOKUP($B22,'Race 12'!$B$9:$H$43,4,FALSE))</f>
        <v xml:space="preserve"> </v>
      </c>
      <c r="Z22" s="58" t="str">
        <f>IF(ISERROR(VLOOKUP($B22,'Race 12'!$B$9:$H$43,5,FALSE)),"0",VLOOKUP($B22,'Race 12'!$B$9:$H$43,5,FALSE))</f>
        <v>0</v>
      </c>
      <c r="AA22" s="100">
        <f t="shared" si="0"/>
        <v>7</v>
      </c>
      <c r="AB22" s="54">
        <f t="shared" si="1"/>
        <v>1</v>
      </c>
      <c r="AD22" s="34"/>
    </row>
    <row r="23" spans="1:30" ht="21" customHeight="1">
      <c r="A23" s="35">
        <v>15</v>
      </c>
      <c r="B23" s="59" t="s">
        <v>348</v>
      </c>
      <c r="C23" s="97">
        <f>IF(ISERROR(VLOOKUP(B23,'Race 1'!$B$11:$F$43,4,FALSE))," ",VLOOKUP(B23,'Race 1'!$B$11:$F$43,4,FALSE))</f>
        <v>5.5567129629629626E-2</v>
      </c>
      <c r="D23" s="58">
        <f>IF(ISERROR(VLOOKUP(B23,'Race 1'!$B$11:$F$43,5,FALSE)),"0",VLOOKUP(B23,'Race 1'!$B$11:$F$43,5,FALSE))</f>
        <v>6</v>
      </c>
      <c r="E23" s="97" t="str">
        <f>IF(ISERROR(VLOOKUP($B23,'Race 2'!$B$11:$E$34,4,FALSE))," ",VLOOKUP($B23,'Race 2'!$B$11:$E$34,4,FALSE))</f>
        <v xml:space="preserve"> </v>
      </c>
      <c r="F23" s="58" t="str">
        <f>IF(ISERROR(VLOOKUP($B23,'Race 2'!$B$11:$F$34,5,FALSE)),"0",VLOOKUP($B23,'Race 2'!$B$11:$F$34,5,FALSE))</f>
        <v>0</v>
      </c>
      <c r="G23" s="97" t="str">
        <f>IF(ISERROR(VLOOKUP($B23,'Race 3'!$B$11:$E$37,4,FALSE))," ",VLOOKUP($B23,'Race 3'!$B$11:$E$37,4,FALSE))</f>
        <v xml:space="preserve"> </v>
      </c>
      <c r="H23" s="58" t="str">
        <f>IF(ISERROR(VLOOKUP($B23,'Race 3'!$B$11:$F$37,5,FALSE)),"0",VLOOKUP($B23,'Race 3'!$B$11:$F$37,5,FALSE))</f>
        <v>0</v>
      </c>
      <c r="I23" s="97" t="str">
        <f>IF(ISERROR(VLOOKUP($B23,'Race 4'!$B$11:$E$39,4,FALSE))," ",VLOOKUP($B23,'Race 4'!$B$11:$E$39,4,FALSE))</f>
        <v xml:space="preserve"> </v>
      </c>
      <c r="J23" s="58" t="str">
        <f>IF(ISERROR(VLOOKUP($B23,'Race 4'!$B$11:$F$39,5,FALSE)),"0",VLOOKUP($B23,'Race 4'!$B$11:$F$39,5,FALSE))</f>
        <v>0</v>
      </c>
      <c r="K23" s="97" t="str">
        <f>IF(ISERROR(VLOOKUP($B23,'Race 5'!$B$9:$H$39,4,FALSE))," ",VLOOKUP($B23,'Race 5'!$B$9:$H$39,4,FALSE))</f>
        <v xml:space="preserve"> </v>
      </c>
      <c r="L23" s="58" t="str">
        <f>IF(ISERROR(VLOOKUP($B23,'Race 5'!$B$9:$H$39,5,FALSE)),"0",VLOOKUP($B23,'Race 5'!$B$9:$H$39,5,FALSE))</f>
        <v>0</v>
      </c>
      <c r="M23" s="62" t="str">
        <f>IF(ISERROR(VLOOKUP($B23,'Race 6'!$B$9:$H$52,4,FALSE))," ",VLOOKUP($B23,'Race 6'!$B$9:$H$52,4,FALSE))</f>
        <v xml:space="preserve"> </v>
      </c>
      <c r="N23" s="58" t="str">
        <f>IF(ISERROR(VLOOKUP($B23,'Race 6'!$B$9:$H$52,5,FALSE)),"0",VLOOKUP($B23,'Race 6'!$B$9:$H$52,5,FALSE))</f>
        <v>0</v>
      </c>
      <c r="O23" s="62" t="str">
        <f>IF(ISERROR(VLOOKUP($B23,'Race 7'!$B$9:$H$39,4,FALSE))," ",VLOOKUP($B23,'Race 7'!$B$9:$H$39,4,FALSE))</f>
        <v xml:space="preserve"> </v>
      </c>
      <c r="P23" s="58" t="str">
        <f>IF(ISERROR(VLOOKUP($B23,'Race 7'!$B$9:$H$39,5,FALSE)),"0",VLOOKUP($B23,'Race 7'!$B$9:$H$39,5,FALSE))</f>
        <v>0</v>
      </c>
      <c r="Q23" s="62" t="str">
        <f>IF(ISERROR(VLOOKUP($B23,'Race 8'!$B$9:$H$39,4,FALSE))," ",VLOOKUP($B23,'Race 8'!$B$9:$H$39,4,FALSE))</f>
        <v xml:space="preserve"> </v>
      </c>
      <c r="R23" s="58" t="str">
        <f>IF(ISERROR(VLOOKUP($B23,'Race 8'!$B$9:$H$39,5,FALSE)),"0",VLOOKUP($B23,'Race 8'!$B$9:$H$39,5,FALSE))</f>
        <v>0</v>
      </c>
      <c r="S23" s="62" t="str">
        <f>IF(ISERROR(VLOOKUP($B23,'Race 9'!$B$9:$H$39,4,FALSE))," ",VLOOKUP($B23,'Race 9'!$B$9:$H$39,4,FALSE))</f>
        <v xml:space="preserve"> </v>
      </c>
      <c r="T23" s="58" t="str">
        <f>IF(ISERROR(VLOOKUP($B23,'Race 9'!$B$9:$H$39,5,FALSE)),"0",VLOOKUP($B23,'Race 9'!$B$9:$H$39,5,FALSE))</f>
        <v>0</v>
      </c>
      <c r="U23" s="62" t="str">
        <f>IF(ISERROR(VLOOKUP($B23,'Race 10'!$B$9:$H$35,4,FALSE))," ",VLOOKUP($B23,'Race 10'!$B$9:$H$35,4,FALSE))</f>
        <v xml:space="preserve"> </v>
      </c>
      <c r="V23" s="58" t="str">
        <f>IF(ISERROR(VLOOKUP($B23,'Race 10'!$B$9:$H$35,5,FALSE)),"0",VLOOKUP($B23,'Race 10'!$B$9:$H$35,5,FALSE))</f>
        <v>0</v>
      </c>
      <c r="W23" s="62" t="str">
        <f>IF(ISERROR(VLOOKUP($B23,'Race 11'!$B$9:$H$39,4,FALSE))," ",VLOOKUP($B23,'Race 11'!$B$9:$H$39,4,FALSE))</f>
        <v xml:space="preserve"> </v>
      </c>
      <c r="X23" s="58" t="str">
        <f>IF(ISERROR(VLOOKUP($B23,'Race 11'!$B$9:$H$39,5,FALSE)),"0",VLOOKUP($B23,'Race 11'!$B$9:$H$39,5,FALSE))</f>
        <v>0</v>
      </c>
      <c r="Y23" s="62" t="str">
        <f>IF(ISERROR(VLOOKUP($B23,'Race 12'!$B$9:$H$43,4,FALSE))," ",VLOOKUP($B23,'Race 12'!$B$9:$H$43,4,FALSE))</f>
        <v xml:space="preserve"> </v>
      </c>
      <c r="Z23" s="58" t="str">
        <f>IF(ISERROR(VLOOKUP($B23,'Race 12'!$B$9:$H$43,5,FALSE)),"0",VLOOKUP($B23,'Race 12'!$B$9:$H$43,5,FALSE))</f>
        <v>0</v>
      </c>
      <c r="AA23" s="100">
        <f t="shared" si="0"/>
        <v>6</v>
      </c>
      <c r="AB23" s="54">
        <f t="shared" si="1"/>
        <v>1</v>
      </c>
      <c r="AC23" s="35"/>
      <c r="AD23" s="34"/>
    </row>
    <row r="24" spans="1:30" ht="21" customHeight="1">
      <c r="A24" s="35">
        <v>16</v>
      </c>
      <c r="B24" s="59" t="s">
        <v>516</v>
      </c>
      <c r="C24" s="97">
        <f>IF(ISERROR(VLOOKUP(B24,'Race 1'!$B$11:$F$43,4,FALSE))," ",VLOOKUP(B24,'Race 1'!$B$11:$F$43,4,FALSE))</f>
        <v>5.6041666666666663E-2</v>
      </c>
      <c r="D24" s="58">
        <f>IF(ISERROR(VLOOKUP(B24,'Race 1'!$B$11:$F$43,5,FALSE)),"0",VLOOKUP(B24,'Race 1'!$B$11:$F$43,5,FALSE))</f>
        <v>5</v>
      </c>
      <c r="E24" s="97" t="str">
        <f>IF(ISERROR(VLOOKUP($B24,'Race 2'!$B$11:$E$34,4,FALSE))," ",VLOOKUP($B24,'Race 2'!$B$11:$E$34,4,FALSE))</f>
        <v xml:space="preserve"> </v>
      </c>
      <c r="F24" s="58" t="str">
        <f>IF(ISERROR(VLOOKUP($B24,'Race 2'!$B$11:$F$34,5,FALSE)),"0",VLOOKUP($B24,'Race 2'!$B$11:$F$34,5,FALSE))</f>
        <v>0</v>
      </c>
      <c r="G24" s="97" t="str">
        <f>IF(ISERROR(VLOOKUP($B24,'Race 3'!$B$11:$E$37,4,FALSE))," ",VLOOKUP($B24,'Race 3'!$B$11:$E$37,4,FALSE))</f>
        <v xml:space="preserve"> </v>
      </c>
      <c r="H24" s="58" t="str">
        <f>IF(ISERROR(VLOOKUP($B24,'Race 3'!$B$11:$F$37,5,FALSE)),"0",VLOOKUP($B24,'Race 3'!$B$11:$F$37,5,FALSE))</f>
        <v>0</v>
      </c>
      <c r="I24" s="97" t="str">
        <f>IF(ISERROR(VLOOKUP($B24,'Race 4'!$B$11:$E$39,4,FALSE))," ",VLOOKUP($B24,'Race 4'!$B$11:$E$39,4,FALSE))</f>
        <v xml:space="preserve"> </v>
      </c>
      <c r="J24" s="58" t="str">
        <f>IF(ISERROR(VLOOKUP($B24,'Race 4'!$B$11:$F$39,5,FALSE)),"0",VLOOKUP($B24,'Race 4'!$B$11:$F$39,5,FALSE))</f>
        <v>0</v>
      </c>
      <c r="K24" s="97" t="str">
        <f>IF(ISERROR(VLOOKUP($B24,'Race 5'!$B$9:$H$39,4,FALSE))," ",VLOOKUP($B24,'Race 5'!$B$9:$H$39,4,FALSE))</f>
        <v xml:space="preserve"> </v>
      </c>
      <c r="L24" s="58" t="str">
        <f>IF(ISERROR(VLOOKUP($B24,'Race 5'!$B$9:$H$39,5,FALSE)),"0",VLOOKUP($B24,'Race 5'!$B$9:$H$39,5,FALSE))</f>
        <v>0</v>
      </c>
      <c r="M24" s="62" t="str">
        <f>IF(ISERROR(VLOOKUP($B24,'Race 6'!$B$9:$H$52,4,FALSE))," ",VLOOKUP($B24,'Race 6'!$B$9:$H$52,4,FALSE))</f>
        <v xml:space="preserve"> </v>
      </c>
      <c r="N24" s="58" t="str">
        <f>IF(ISERROR(VLOOKUP($B24,'Race 6'!$B$9:$H$52,5,FALSE)),"0",VLOOKUP($B24,'Race 6'!$B$9:$H$52,5,FALSE))</f>
        <v>0</v>
      </c>
      <c r="O24" s="62" t="str">
        <f>IF(ISERROR(VLOOKUP($B24,'Race 7'!$B$9:$H$39,4,FALSE))," ",VLOOKUP($B24,'Race 7'!$B$9:$H$39,4,FALSE))</f>
        <v xml:space="preserve"> </v>
      </c>
      <c r="P24" s="58" t="str">
        <f>IF(ISERROR(VLOOKUP($B24,'Race 7'!$B$9:$H$39,5,FALSE)),"0",VLOOKUP($B24,'Race 7'!$B$9:$H$39,5,FALSE))</f>
        <v>0</v>
      </c>
      <c r="Q24" s="62" t="str">
        <f>IF(ISERROR(VLOOKUP($B24,'Race 8'!$B$9:$H$39,4,FALSE))," ",VLOOKUP($B24,'Race 8'!$B$9:$H$39,4,FALSE))</f>
        <v xml:space="preserve"> </v>
      </c>
      <c r="R24" s="58" t="str">
        <f>IF(ISERROR(VLOOKUP($B24,'Race 8'!$B$9:$H$39,5,FALSE)),"0",VLOOKUP($B24,'Race 8'!$B$9:$H$39,5,FALSE))</f>
        <v>0</v>
      </c>
      <c r="S24" s="62" t="str">
        <f>IF(ISERROR(VLOOKUP($B24,'Race 9'!$B$9:$H$39,4,FALSE))," ",VLOOKUP($B24,'Race 9'!$B$9:$H$39,4,FALSE))</f>
        <v xml:space="preserve"> </v>
      </c>
      <c r="T24" s="58" t="str">
        <f>IF(ISERROR(VLOOKUP($B24,'Race 9'!$B$9:$H$39,5,FALSE)),"0",VLOOKUP($B24,'Race 9'!$B$9:$H$39,5,FALSE))</f>
        <v>0</v>
      </c>
      <c r="U24" s="62" t="str">
        <f>IF(ISERROR(VLOOKUP($B24,'Race 10'!$B$9:$H$35,4,FALSE))," ",VLOOKUP($B24,'Race 10'!$B$9:$H$35,4,FALSE))</f>
        <v xml:space="preserve"> </v>
      </c>
      <c r="V24" s="58" t="str">
        <f>IF(ISERROR(VLOOKUP($B24,'Race 10'!$B$9:$H$35,5,FALSE)),"0",VLOOKUP($B24,'Race 10'!$B$9:$H$35,5,FALSE))</f>
        <v>0</v>
      </c>
      <c r="W24" s="62" t="str">
        <f>IF(ISERROR(VLOOKUP($B24,'Race 11'!$B$9:$H$39,4,FALSE))," ",VLOOKUP($B24,'Race 11'!$B$9:$H$39,4,FALSE))</f>
        <v xml:space="preserve"> </v>
      </c>
      <c r="X24" s="58" t="str">
        <f>IF(ISERROR(VLOOKUP($B24,'Race 11'!$B$9:$H$39,5,FALSE)),"0",VLOOKUP($B24,'Race 11'!$B$9:$H$39,5,FALSE))</f>
        <v>0</v>
      </c>
      <c r="Y24" s="62" t="str">
        <f>IF(ISERROR(VLOOKUP($B24,'Race 12'!$B$9:$H$43,4,FALSE))," ",VLOOKUP($B24,'Race 12'!$B$9:$H$43,4,FALSE))</f>
        <v xml:space="preserve"> </v>
      </c>
      <c r="Z24" s="58" t="str">
        <f>IF(ISERROR(VLOOKUP($B24,'Race 12'!$B$9:$H$43,5,FALSE)),"0",VLOOKUP($B24,'Race 12'!$B$9:$H$43,5,FALSE))</f>
        <v>0</v>
      </c>
      <c r="AA24" s="100">
        <f t="shared" si="0"/>
        <v>5</v>
      </c>
      <c r="AB24" s="54">
        <f t="shared" si="1"/>
        <v>1</v>
      </c>
      <c r="AD24" s="34"/>
    </row>
    <row r="25" spans="1:30" ht="21" customHeight="1">
      <c r="A25" s="35">
        <v>17</v>
      </c>
      <c r="B25" s="59" t="s">
        <v>633</v>
      </c>
      <c r="C25" s="97">
        <f>IF(ISERROR(VLOOKUP(B25,'Race 1'!$B$11:$F$43,4,FALSE))," ",VLOOKUP(B25,'Race 1'!$B$11:$F$43,4,FALSE))</f>
        <v>5.6238425925925928E-2</v>
      </c>
      <c r="D25" s="58">
        <f>IF(ISERROR(VLOOKUP(B25,'Race 1'!$B$11:$F$43,5,FALSE)),"0",VLOOKUP(B25,'Race 1'!$B$11:$F$43,5,FALSE))</f>
        <v>4</v>
      </c>
      <c r="E25" s="97" t="str">
        <f>IF(ISERROR(VLOOKUP($B25,'Race 2'!$B$11:$E$34,4,FALSE))," ",VLOOKUP($B25,'Race 2'!$B$11:$E$34,4,FALSE))</f>
        <v xml:space="preserve"> </v>
      </c>
      <c r="F25" s="58" t="str">
        <f>IF(ISERROR(VLOOKUP($B25,'Race 2'!$B$11:$F$34,5,FALSE)),"0",VLOOKUP($B25,'Race 2'!$B$11:$F$34,5,FALSE))</f>
        <v>0</v>
      </c>
      <c r="G25" s="97" t="str">
        <f>IF(ISERROR(VLOOKUP($B25,'Race 3'!$B$11:$E$37,4,FALSE))," ",VLOOKUP($B25,'Race 3'!$B$11:$E$37,4,FALSE))</f>
        <v xml:space="preserve"> </v>
      </c>
      <c r="H25" s="58" t="str">
        <f>IF(ISERROR(VLOOKUP($B25,'Race 3'!$B$11:$F$37,5,FALSE)),"0",VLOOKUP($B25,'Race 3'!$B$11:$F$37,5,FALSE))</f>
        <v>0</v>
      </c>
      <c r="I25" s="97" t="str">
        <f>IF(ISERROR(VLOOKUP($B25,'Race 4'!$B$11:$E$39,4,FALSE))," ",VLOOKUP($B25,'Race 4'!$B$11:$E$39,4,FALSE))</f>
        <v xml:space="preserve"> </v>
      </c>
      <c r="J25" s="58" t="str">
        <f>IF(ISERROR(VLOOKUP($B25,'Race 4'!$B$11:$F$39,5,FALSE)),"0",VLOOKUP($B25,'Race 4'!$B$11:$F$39,5,FALSE))</f>
        <v>0</v>
      </c>
      <c r="K25" s="97" t="str">
        <f>IF(ISERROR(VLOOKUP($B25,'Race 5'!$B$9:$H$39,4,FALSE))," ",VLOOKUP($B25,'Race 5'!$B$9:$H$39,4,FALSE))</f>
        <v xml:space="preserve"> </v>
      </c>
      <c r="L25" s="58" t="str">
        <f>IF(ISERROR(VLOOKUP($B25,'Race 5'!$B$9:$H$39,5,FALSE)),"0",VLOOKUP($B25,'Race 5'!$B$9:$H$39,5,FALSE))</f>
        <v>0</v>
      </c>
      <c r="M25" s="62" t="str">
        <f>IF(ISERROR(VLOOKUP($B25,'Race 6'!$B$9:$H$52,4,FALSE))," ",VLOOKUP($B25,'Race 6'!$B$9:$H$52,4,FALSE))</f>
        <v xml:space="preserve"> </v>
      </c>
      <c r="N25" s="58" t="str">
        <f>IF(ISERROR(VLOOKUP($B25,'Race 6'!$B$9:$H$52,5,FALSE)),"0",VLOOKUP($B25,'Race 6'!$B$9:$H$52,5,FALSE))</f>
        <v>0</v>
      </c>
      <c r="O25" s="62" t="str">
        <f>IF(ISERROR(VLOOKUP($B25,'Race 7'!$B$9:$H$39,4,FALSE))," ",VLOOKUP($B25,'Race 7'!$B$9:$H$39,4,FALSE))</f>
        <v xml:space="preserve"> </v>
      </c>
      <c r="P25" s="58" t="str">
        <f>IF(ISERROR(VLOOKUP($B25,'Race 7'!$B$9:$H$39,5,FALSE)),"0",VLOOKUP($B25,'Race 7'!$B$9:$H$39,5,FALSE))</f>
        <v>0</v>
      </c>
      <c r="Q25" s="62" t="str">
        <f>IF(ISERROR(VLOOKUP($B25,'Race 8'!$B$9:$H$39,4,FALSE))," ",VLOOKUP($B25,'Race 8'!$B$9:$H$39,4,FALSE))</f>
        <v xml:space="preserve"> </v>
      </c>
      <c r="R25" s="58" t="str">
        <f>IF(ISERROR(VLOOKUP($B25,'Race 8'!$B$9:$H$39,5,FALSE)),"0",VLOOKUP($B25,'Race 8'!$B$9:$H$39,5,FALSE))</f>
        <v>0</v>
      </c>
      <c r="S25" s="62" t="str">
        <f>IF(ISERROR(VLOOKUP($B25,'Race 9'!$B$9:$H$39,4,FALSE))," ",VLOOKUP($B25,'Race 9'!$B$9:$H$39,4,FALSE))</f>
        <v xml:space="preserve"> </v>
      </c>
      <c r="T25" s="58" t="str">
        <f>IF(ISERROR(VLOOKUP($B25,'Race 9'!$B$9:$H$39,5,FALSE)),"0",VLOOKUP($B25,'Race 9'!$B$9:$H$39,5,FALSE))</f>
        <v>0</v>
      </c>
      <c r="U25" s="62" t="str">
        <f>IF(ISERROR(VLOOKUP($B25,'Race 10'!$B$9:$H$35,4,FALSE))," ",VLOOKUP($B25,'Race 10'!$B$9:$H$35,4,FALSE))</f>
        <v xml:space="preserve"> </v>
      </c>
      <c r="V25" s="58" t="str">
        <f>IF(ISERROR(VLOOKUP($B25,'Race 10'!$B$9:$H$35,5,FALSE)),"0",VLOOKUP($B25,'Race 10'!$B$9:$H$35,5,FALSE))</f>
        <v>0</v>
      </c>
      <c r="W25" s="62" t="str">
        <f>IF(ISERROR(VLOOKUP($B25,'Race 11'!$B$9:$H$39,4,FALSE))," ",VLOOKUP($B25,'Race 11'!$B$9:$H$39,4,FALSE))</f>
        <v xml:space="preserve"> </v>
      </c>
      <c r="X25" s="58" t="str">
        <f>IF(ISERROR(VLOOKUP($B25,'Race 11'!$B$9:$H$39,5,FALSE)),"0",VLOOKUP($B25,'Race 11'!$B$9:$H$39,5,FALSE))</f>
        <v>0</v>
      </c>
      <c r="Y25" s="62" t="str">
        <f>IF(ISERROR(VLOOKUP($B25,'Race 12'!$B$9:$H$43,4,FALSE))," ",VLOOKUP($B25,'Race 12'!$B$9:$H$43,4,FALSE))</f>
        <v xml:space="preserve"> </v>
      </c>
      <c r="Z25" s="58" t="str">
        <f>IF(ISERROR(VLOOKUP($B25,'Race 12'!$B$9:$H$43,5,FALSE)),"0",VLOOKUP($B25,'Race 12'!$B$9:$H$43,5,FALSE))</f>
        <v>0</v>
      </c>
      <c r="AA25" s="100">
        <f t="shared" si="0"/>
        <v>4</v>
      </c>
      <c r="AB25" s="54">
        <f t="shared" si="1"/>
        <v>1</v>
      </c>
      <c r="AD25" s="34"/>
    </row>
    <row r="26" spans="1:30" ht="21" customHeight="1">
      <c r="A26" s="35">
        <v>18</v>
      </c>
      <c r="B26" s="59" t="s">
        <v>199</v>
      </c>
      <c r="C26" s="97">
        <f>IF(ISERROR(VLOOKUP(B26,'Race 1'!$B$11:$F$43,4,FALSE))," ",VLOOKUP(B26,'Race 1'!$B$11:$F$43,4,FALSE))</f>
        <v>5.8854166666666673E-2</v>
      </c>
      <c r="D26" s="58">
        <f>IF(ISERROR(VLOOKUP(B26,'Race 1'!$B$11:$F$43,5,FALSE)),"0",VLOOKUP(B26,'Race 1'!$B$11:$F$43,5,FALSE))</f>
        <v>3</v>
      </c>
      <c r="E26" s="97" t="str">
        <f>IF(ISERROR(VLOOKUP($B26,'Race 2'!$B$11:$E$34,4,FALSE))," ",VLOOKUP($B26,'Race 2'!$B$11:$E$34,4,FALSE))</f>
        <v xml:space="preserve"> </v>
      </c>
      <c r="F26" s="58" t="str">
        <f>IF(ISERROR(VLOOKUP($B26,'Race 2'!$B$11:$F$34,5,FALSE)),"0",VLOOKUP($B26,'Race 2'!$B$11:$F$34,5,FALSE))</f>
        <v>0</v>
      </c>
      <c r="G26" s="97" t="str">
        <f>IF(ISERROR(VLOOKUP($B26,'Race 3'!$B$11:$E$37,4,FALSE))," ",VLOOKUP($B26,'Race 3'!$B$11:$E$37,4,FALSE))</f>
        <v xml:space="preserve"> </v>
      </c>
      <c r="H26" s="58" t="str">
        <f>IF(ISERROR(VLOOKUP($B26,'Race 3'!$B$11:$F$37,5,FALSE)),"0",VLOOKUP($B26,'Race 3'!$B$11:$F$37,5,FALSE))</f>
        <v>0</v>
      </c>
      <c r="I26" s="97" t="str">
        <f>IF(ISERROR(VLOOKUP($B26,'Race 4'!$B$11:$E$39,4,FALSE))," ",VLOOKUP($B26,'Race 4'!$B$11:$E$39,4,FALSE))</f>
        <v xml:space="preserve"> </v>
      </c>
      <c r="J26" s="58" t="str">
        <f>IF(ISERROR(VLOOKUP($B26,'Race 4'!$B$11:$F$39,5,FALSE)),"0",VLOOKUP($B26,'Race 4'!$B$11:$F$39,5,FALSE))</f>
        <v>0</v>
      </c>
      <c r="K26" s="97" t="str">
        <f>IF(ISERROR(VLOOKUP($B26,'Race 5'!$B$9:$H$39,4,FALSE))," ",VLOOKUP($B26,'Race 5'!$B$9:$H$39,4,FALSE))</f>
        <v xml:space="preserve"> </v>
      </c>
      <c r="L26" s="58" t="str">
        <f>IF(ISERROR(VLOOKUP($B26,'Race 5'!$B$9:$H$39,5,FALSE)),"0",VLOOKUP($B26,'Race 5'!$B$9:$H$39,5,FALSE))</f>
        <v>0</v>
      </c>
      <c r="M26" s="62" t="str">
        <f>IF(ISERROR(VLOOKUP($B26,'Race 6'!$B$9:$H$52,4,FALSE))," ",VLOOKUP($B26,'Race 6'!$B$9:$H$52,4,FALSE))</f>
        <v xml:space="preserve"> </v>
      </c>
      <c r="N26" s="58" t="str">
        <f>IF(ISERROR(VLOOKUP($B26,'Race 6'!$B$9:$H$52,5,FALSE)),"0",VLOOKUP($B26,'Race 6'!$B$9:$H$52,5,FALSE))</f>
        <v>0</v>
      </c>
      <c r="O26" s="62" t="str">
        <f>IF(ISERROR(VLOOKUP($B26,'Race 7'!$B$9:$H$39,4,FALSE))," ",VLOOKUP($B26,'Race 7'!$B$9:$H$39,4,FALSE))</f>
        <v xml:space="preserve"> </v>
      </c>
      <c r="P26" s="58" t="str">
        <f>IF(ISERROR(VLOOKUP($B26,'Race 7'!$B$9:$H$39,5,FALSE)),"0",VLOOKUP($B26,'Race 7'!$B$9:$H$39,5,FALSE))</f>
        <v>0</v>
      </c>
      <c r="Q26" s="62" t="str">
        <f>IF(ISERROR(VLOOKUP($B26,'Race 8'!$B$9:$H$39,4,FALSE))," ",VLOOKUP($B26,'Race 8'!$B$9:$H$39,4,FALSE))</f>
        <v xml:space="preserve"> </v>
      </c>
      <c r="R26" s="58" t="str">
        <f>IF(ISERROR(VLOOKUP($B26,'Race 8'!$B$9:$H$39,5,FALSE)),"0",VLOOKUP($B26,'Race 8'!$B$9:$H$39,5,FALSE))</f>
        <v>0</v>
      </c>
      <c r="S26" s="62" t="str">
        <f>IF(ISERROR(VLOOKUP($B26,'Race 9'!$B$9:$H$39,4,FALSE))," ",VLOOKUP($B26,'Race 9'!$B$9:$H$39,4,FALSE))</f>
        <v xml:space="preserve"> </v>
      </c>
      <c r="T26" s="58" t="str">
        <f>IF(ISERROR(VLOOKUP($B26,'Race 9'!$B$9:$H$39,5,FALSE)),"0",VLOOKUP($B26,'Race 9'!$B$9:$H$39,5,FALSE))</f>
        <v>0</v>
      </c>
      <c r="U26" s="62" t="str">
        <f>IF(ISERROR(VLOOKUP($B26,'Race 10'!$B$9:$H$35,4,FALSE))," ",VLOOKUP($B26,'Race 10'!$B$9:$H$35,4,FALSE))</f>
        <v xml:space="preserve"> </v>
      </c>
      <c r="V26" s="58" t="str">
        <f>IF(ISERROR(VLOOKUP($B26,'Race 10'!$B$9:$H$35,5,FALSE)),"0",VLOOKUP($B26,'Race 10'!$B$9:$H$35,5,FALSE))</f>
        <v>0</v>
      </c>
      <c r="W26" s="62" t="str">
        <f>IF(ISERROR(VLOOKUP($B26,'Race 11'!$B$9:$H$39,4,FALSE))," ",VLOOKUP($B26,'Race 11'!$B$9:$H$39,4,FALSE))</f>
        <v xml:space="preserve"> </v>
      </c>
      <c r="X26" s="58" t="str">
        <f>IF(ISERROR(VLOOKUP($B26,'Race 11'!$B$9:$H$39,5,FALSE)),"0",VLOOKUP($B26,'Race 11'!$B$9:$H$39,5,FALSE))</f>
        <v>0</v>
      </c>
      <c r="Y26" s="62" t="str">
        <f>IF(ISERROR(VLOOKUP($B26,'Race 12'!$B$9:$H$43,4,FALSE))," ",VLOOKUP($B26,'Race 12'!$B$9:$H$43,4,FALSE))</f>
        <v xml:space="preserve"> </v>
      </c>
      <c r="Z26" s="58" t="str">
        <f>IF(ISERROR(VLOOKUP($B26,'Race 12'!$B$9:$H$43,5,FALSE)),"0",VLOOKUP($B26,'Race 12'!$B$9:$H$43,5,FALSE))</f>
        <v>0</v>
      </c>
      <c r="AA26" s="100">
        <f t="shared" si="0"/>
        <v>3</v>
      </c>
      <c r="AB26" s="54">
        <f t="shared" si="1"/>
        <v>1</v>
      </c>
      <c r="AD26" s="34"/>
    </row>
    <row r="27" spans="1:30" ht="21" customHeight="1">
      <c r="A27" s="35">
        <v>19</v>
      </c>
      <c r="B27" s="59" t="s">
        <v>196</v>
      </c>
      <c r="C27" s="97">
        <f>IF(ISERROR(VLOOKUP(B27,'Race 1'!$B$11:$F$43,4,FALSE))," ",VLOOKUP(B27,'Race 1'!$B$11:$F$43,4,FALSE))</f>
        <v>6.0763888888888888E-2</v>
      </c>
      <c r="D27" s="58">
        <f>IF(ISERROR(VLOOKUP(B27,'Race 1'!$B$11:$F$43,5,FALSE)),"0",VLOOKUP(B27,'Race 1'!$B$11:$F$43,5,FALSE))</f>
        <v>2</v>
      </c>
      <c r="E27" s="97" t="str">
        <f>IF(ISERROR(VLOOKUP($B27,'Race 2'!$B$11:$E$34,4,FALSE))," ",VLOOKUP($B27,'Race 2'!$B$11:$E$34,4,FALSE))</f>
        <v xml:space="preserve"> </v>
      </c>
      <c r="F27" s="58" t="str">
        <f>IF(ISERROR(VLOOKUP($B27,'Race 2'!$B$11:$F$34,5,FALSE)),"0",VLOOKUP($B27,'Race 2'!$B$11:$F$34,5,FALSE))</f>
        <v>0</v>
      </c>
      <c r="G27" s="97" t="str">
        <f>IF(ISERROR(VLOOKUP($B27,'Race 3'!$B$11:$E$37,4,FALSE))," ",VLOOKUP($B27,'Race 3'!$B$11:$E$37,4,FALSE))</f>
        <v xml:space="preserve"> </v>
      </c>
      <c r="H27" s="58" t="str">
        <f>IF(ISERROR(VLOOKUP($B27,'Race 3'!$B$11:$F$37,5,FALSE)),"0",VLOOKUP($B27,'Race 3'!$B$11:$F$37,5,FALSE))</f>
        <v>0</v>
      </c>
      <c r="I27" s="97" t="str">
        <f>IF(ISERROR(VLOOKUP($B27,'Race 4'!$B$11:$E$39,4,FALSE))," ",VLOOKUP($B27,'Race 4'!$B$11:$E$39,4,FALSE))</f>
        <v xml:space="preserve"> </v>
      </c>
      <c r="J27" s="58" t="str">
        <f>IF(ISERROR(VLOOKUP($B27,'Race 4'!$B$11:$F$39,5,FALSE)),"0",VLOOKUP($B27,'Race 4'!$B$11:$F$39,5,FALSE))</f>
        <v>0</v>
      </c>
      <c r="K27" s="97" t="str">
        <f>IF(ISERROR(VLOOKUP($B27,'Race 5'!$B$9:$H$39,4,FALSE))," ",VLOOKUP($B27,'Race 5'!$B$9:$H$39,4,FALSE))</f>
        <v xml:space="preserve"> </v>
      </c>
      <c r="L27" s="58" t="str">
        <f>IF(ISERROR(VLOOKUP($B27,'Race 5'!$B$9:$H$39,5,FALSE)),"0",VLOOKUP($B27,'Race 5'!$B$9:$H$39,5,FALSE))</f>
        <v>0</v>
      </c>
      <c r="M27" s="62" t="str">
        <f>IF(ISERROR(VLOOKUP($B27,'Race 6'!$B$9:$H$52,4,FALSE))," ",VLOOKUP($B27,'Race 6'!$B$9:$H$52,4,FALSE))</f>
        <v xml:space="preserve"> </v>
      </c>
      <c r="N27" s="58" t="str">
        <f>IF(ISERROR(VLOOKUP($B27,'Race 6'!$B$9:$H$52,5,FALSE)),"0",VLOOKUP($B27,'Race 6'!$B$9:$H$52,5,FALSE))</f>
        <v>0</v>
      </c>
      <c r="O27" s="62" t="str">
        <f>IF(ISERROR(VLOOKUP($B27,'Race 7'!$B$9:$H$39,4,FALSE))," ",VLOOKUP($B27,'Race 7'!$B$9:$H$39,4,FALSE))</f>
        <v xml:space="preserve"> </v>
      </c>
      <c r="P27" s="58" t="str">
        <f>IF(ISERROR(VLOOKUP($B27,'Race 7'!$B$9:$H$39,5,FALSE)),"0",VLOOKUP($B27,'Race 7'!$B$9:$H$39,5,FALSE))</f>
        <v>0</v>
      </c>
      <c r="Q27" s="62" t="str">
        <f>IF(ISERROR(VLOOKUP($B27,'Race 8'!$B$9:$H$39,4,FALSE))," ",VLOOKUP($B27,'Race 8'!$B$9:$H$39,4,FALSE))</f>
        <v xml:space="preserve"> </v>
      </c>
      <c r="R27" s="58" t="str">
        <f>IF(ISERROR(VLOOKUP($B27,'Race 8'!$B$9:$H$39,5,FALSE)),"0",VLOOKUP($B27,'Race 8'!$B$9:$H$39,5,FALSE))</f>
        <v>0</v>
      </c>
      <c r="S27" s="62" t="str">
        <f>IF(ISERROR(VLOOKUP($B27,'Race 9'!$B$9:$H$39,4,FALSE))," ",VLOOKUP($B27,'Race 9'!$B$9:$H$39,4,FALSE))</f>
        <v xml:space="preserve"> </v>
      </c>
      <c r="T27" s="58" t="str">
        <f>IF(ISERROR(VLOOKUP($B27,'Race 9'!$B$9:$H$39,5,FALSE)),"0",VLOOKUP($B27,'Race 9'!$B$9:$H$39,5,FALSE))</f>
        <v>0</v>
      </c>
      <c r="U27" s="62" t="str">
        <f>IF(ISERROR(VLOOKUP($B27,'Race 10'!$B$9:$H$35,4,FALSE))," ",VLOOKUP($B27,'Race 10'!$B$9:$H$35,4,FALSE))</f>
        <v xml:space="preserve"> </v>
      </c>
      <c r="V27" s="58" t="str">
        <f>IF(ISERROR(VLOOKUP($B27,'Race 10'!$B$9:$H$35,5,FALSE)),"0",VLOOKUP($B27,'Race 10'!$B$9:$H$35,5,FALSE))</f>
        <v>0</v>
      </c>
      <c r="W27" s="62" t="str">
        <f>IF(ISERROR(VLOOKUP($B27,'Race 11'!$B$9:$H$39,4,FALSE))," ",VLOOKUP($B27,'Race 11'!$B$9:$H$39,4,FALSE))</f>
        <v xml:space="preserve"> </v>
      </c>
      <c r="X27" s="58" t="str">
        <f>IF(ISERROR(VLOOKUP($B27,'Race 11'!$B$9:$H$39,5,FALSE)),"0",VLOOKUP($B27,'Race 11'!$B$9:$H$39,5,FALSE))</f>
        <v>0</v>
      </c>
      <c r="Y27" s="62" t="str">
        <f>IF(ISERROR(VLOOKUP($B27,'Race 12'!$B$9:$H$43,4,FALSE))," ",VLOOKUP($B27,'Race 12'!$B$9:$H$43,4,FALSE))</f>
        <v xml:space="preserve"> </v>
      </c>
      <c r="Z27" s="58" t="str">
        <f>IF(ISERROR(VLOOKUP($B27,'Race 12'!$B$9:$H$43,5,FALSE)),"0",VLOOKUP($B27,'Race 12'!$B$9:$H$43,5,FALSE))</f>
        <v>0</v>
      </c>
      <c r="AA27" s="100">
        <f t="shared" si="0"/>
        <v>2</v>
      </c>
      <c r="AB27" s="54">
        <f t="shared" si="1"/>
        <v>1</v>
      </c>
      <c r="AD27" s="34"/>
    </row>
    <row r="28" spans="1:30" ht="21" customHeight="1">
      <c r="A28" s="35">
        <v>20</v>
      </c>
      <c r="B28" s="59" t="s">
        <v>585</v>
      </c>
      <c r="C28" s="97">
        <f>IF(ISERROR(VLOOKUP(B28,'Race 1'!$B$11:$F$43,4,FALSE))," ",VLOOKUP(B28,'Race 1'!$B$11:$F$43,4,FALSE))</f>
        <v>6.1388888888888889E-2</v>
      </c>
      <c r="D28" s="58">
        <f>IF(ISERROR(VLOOKUP(B28,'Race 1'!$B$11:$F$43,5,FALSE)),"0",VLOOKUP(B28,'Race 1'!$B$11:$F$43,5,FALSE))</f>
        <v>1</v>
      </c>
      <c r="E28" s="97" t="str">
        <f>IF(ISERROR(VLOOKUP($B28,'Race 2'!$B$11:$E$34,4,FALSE))," ",VLOOKUP($B28,'Race 2'!$B$11:$E$34,4,FALSE))</f>
        <v xml:space="preserve"> </v>
      </c>
      <c r="F28" s="58" t="str">
        <f>IF(ISERROR(VLOOKUP($B28,'Race 2'!$B$11:$F$34,5,FALSE)),"0",VLOOKUP($B28,'Race 2'!$B$11:$F$34,5,FALSE))</f>
        <v>0</v>
      </c>
      <c r="G28" s="97" t="str">
        <f>IF(ISERROR(VLOOKUP($B28,'Race 3'!$B$11:$E$37,4,FALSE))," ",VLOOKUP($B28,'Race 3'!$B$11:$E$37,4,FALSE))</f>
        <v xml:space="preserve"> </v>
      </c>
      <c r="H28" s="58" t="str">
        <f>IF(ISERROR(VLOOKUP($B28,'Race 3'!$B$11:$F$37,5,FALSE)),"0",VLOOKUP($B28,'Race 3'!$B$11:$F$37,5,FALSE))</f>
        <v>0</v>
      </c>
      <c r="I28" s="97" t="str">
        <f>IF(ISERROR(VLOOKUP($B28,'Race 4'!$B$11:$E$39,4,FALSE))," ",VLOOKUP($B28,'Race 4'!$B$11:$E$39,4,FALSE))</f>
        <v xml:space="preserve"> </v>
      </c>
      <c r="J28" s="58" t="str">
        <f>IF(ISERROR(VLOOKUP($B28,'Race 4'!$B$11:$F$39,5,FALSE)),"0",VLOOKUP($B28,'Race 4'!$B$11:$F$39,5,FALSE))</f>
        <v>0</v>
      </c>
      <c r="K28" s="97" t="str">
        <f>IF(ISERROR(VLOOKUP($B28,'Race 5'!$B$9:$H$39,4,FALSE))," ",VLOOKUP($B28,'Race 5'!$B$9:$H$39,4,FALSE))</f>
        <v xml:space="preserve"> </v>
      </c>
      <c r="L28" s="58" t="str">
        <f>IF(ISERROR(VLOOKUP($B28,'Race 5'!$B$9:$H$39,5,FALSE)),"0",VLOOKUP($B28,'Race 5'!$B$9:$H$39,5,FALSE))</f>
        <v>0</v>
      </c>
      <c r="M28" s="62" t="str">
        <f>IF(ISERROR(VLOOKUP($B28,'Race 6'!$B$9:$H$52,4,FALSE))," ",VLOOKUP($B28,'Race 6'!$B$9:$H$52,4,FALSE))</f>
        <v xml:space="preserve"> </v>
      </c>
      <c r="N28" s="58" t="str">
        <f>IF(ISERROR(VLOOKUP($B28,'Race 6'!$B$9:$H$52,5,FALSE)),"0",VLOOKUP($B28,'Race 6'!$B$9:$H$52,5,FALSE))</f>
        <v>0</v>
      </c>
      <c r="O28" s="62" t="str">
        <f>IF(ISERROR(VLOOKUP($B28,'Race 7'!$B$9:$H$39,4,FALSE))," ",VLOOKUP($B28,'Race 7'!$B$9:$H$39,4,FALSE))</f>
        <v xml:space="preserve"> </v>
      </c>
      <c r="P28" s="58" t="str">
        <f>IF(ISERROR(VLOOKUP($B28,'Race 7'!$B$9:$H$39,5,FALSE)),"0",VLOOKUP($B28,'Race 7'!$B$9:$H$39,5,FALSE))</f>
        <v>0</v>
      </c>
      <c r="Q28" s="62" t="str">
        <f>IF(ISERROR(VLOOKUP($B28,'Race 8'!$B$9:$H$39,4,FALSE))," ",VLOOKUP($B28,'Race 8'!$B$9:$H$39,4,FALSE))</f>
        <v xml:space="preserve"> </v>
      </c>
      <c r="R28" s="58" t="str">
        <f>IF(ISERROR(VLOOKUP($B28,'Race 8'!$B$9:$H$39,5,FALSE)),"0",VLOOKUP($B28,'Race 8'!$B$9:$H$39,5,FALSE))</f>
        <v>0</v>
      </c>
      <c r="S28" s="62" t="str">
        <f>IF(ISERROR(VLOOKUP($B28,'Race 9'!$B$9:$H$39,4,FALSE))," ",VLOOKUP($B28,'Race 9'!$B$9:$H$39,4,FALSE))</f>
        <v xml:space="preserve"> </v>
      </c>
      <c r="T28" s="58" t="str">
        <f>IF(ISERROR(VLOOKUP($B28,'Race 9'!$B$9:$H$39,5,FALSE)),"0",VLOOKUP($B28,'Race 9'!$B$9:$H$39,5,FALSE))</f>
        <v>0</v>
      </c>
      <c r="U28" s="62" t="str">
        <f>IF(ISERROR(VLOOKUP($B28,'Race 10'!$B$9:$H$35,4,FALSE))," ",VLOOKUP($B28,'Race 10'!$B$9:$H$35,4,FALSE))</f>
        <v xml:space="preserve"> </v>
      </c>
      <c r="V28" s="58" t="str">
        <f>IF(ISERROR(VLOOKUP($B28,'Race 10'!$B$9:$H$35,5,FALSE)),"0",VLOOKUP($B28,'Race 10'!$B$9:$H$35,5,FALSE))</f>
        <v>0</v>
      </c>
      <c r="W28" s="62" t="str">
        <f>IF(ISERROR(VLOOKUP($B28,'Race 11'!$B$9:$H$39,4,FALSE))," ",VLOOKUP($B28,'Race 11'!$B$9:$H$39,4,FALSE))</f>
        <v xml:space="preserve"> </v>
      </c>
      <c r="X28" s="58" t="str">
        <f>IF(ISERROR(VLOOKUP($B28,'Race 11'!$B$9:$H$39,5,FALSE)),"0",VLOOKUP($B28,'Race 11'!$B$9:$H$39,5,FALSE))</f>
        <v>0</v>
      </c>
      <c r="Y28" s="62" t="str">
        <f>IF(ISERROR(VLOOKUP($B28,'Race 12'!$B$9:$H$43,4,FALSE))," ",VLOOKUP($B28,'Race 12'!$B$9:$H$43,4,FALSE))</f>
        <v xml:space="preserve"> </v>
      </c>
      <c r="Z28" s="58" t="str">
        <f>IF(ISERROR(VLOOKUP($B28,'Race 12'!$B$9:$H$43,5,FALSE)),"0",VLOOKUP($B28,'Race 12'!$B$9:$H$43,5,FALSE))</f>
        <v>0</v>
      </c>
      <c r="AA28" s="100">
        <f t="shared" si="0"/>
        <v>1</v>
      </c>
      <c r="AB28" s="54">
        <f t="shared" si="1"/>
        <v>1</v>
      </c>
      <c r="AD28" s="34"/>
    </row>
    <row r="29" spans="1:30" ht="21" customHeight="1">
      <c r="A29" s="35">
        <v>21</v>
      </c>
      <c r="B29" s="59" t="s">
        <v>400</v>
      </c>
      <c r="C29" s="97">
        <f>IF(ISERROR(VLOOKUP(B29,'Race 1'!$B$11:$F$43,4,FALSE))," ",VLOOKUP(B29,'Race 1'!$B$11:$F$43,4,FALSE))</f>
        <v>6.5428240740740731E-2</v>
      </c>
      <c r="D29" s="58">
        <f>IF(ISERROR(VLOOKUP(B29,'Race 1'!$B$11:$F$43,5,FALSE)),"0",VLOOKUP(B29,'Race 1'!$B$11:$F$43,5,FALSE))</f>
        <v>1</v>
      </c>
      <c r="E29" s="97" t="str">
        <f>IF(ISERROR(VLOOKUP($B29,'Race 2'!$B$11:$E$34,4,FALSE))," ",VLOOKUP($B29,'Race 2'!$B$11:$E$34,4,FALSE))</f>
        <v xml:space="preserve"> </v>
      </c>
      <c r="F29" s="58" t="str">
        <f>IF(ISERROR(VLOOKUP($B29,'Race 2'!$B$11:$F$34,5,FALSE)),"0",VLOOKUP($B29,'Race 2'!$B$11:$F$34,5,FALSE))</f>
        <v>0</v>
      </c>
      <c r="G29" s="97" t="str">
        <f>IF(ISERROR(VLOOKUP($B29,'Race 3'!$B$11:$E$37,4,FALSE))," ",VLOOKUP($B29,'Race 3'!$B$11:$E$37,4,FALSE))</f>
        <v xml:space="preserve"> </v>
      </c>
      <c r="H29" s="58" t="str">
        <f>IF(ISERROR(VLOOKUP($B29,'Race 3'!$B$11:$F$37,5,FALSE)),"0",VLOOKUP($B29,'Race 3'!$B$11:$F$37,5,FALSE))</f>
        <v>0</v>
      </c>
      <c r="I29" s="97" t="str">
        <f>IF(ISERROR(VLOOKUP($B29,'Race 4'!$B$11:$E$39,4,FALSE))," ",VLOOKUP($B29,'Race 4'!$B$11:$E$39,4,FALSE))</f>
        <v xml:space="preserve"> </v>
      </c>
      <c r="J29" s="58" t="str">
        <f>IF(ISERROR(VLOOKUP($B29,'Race 4'!$B$11:$F$39,5,FALSE)),"0",VLOOKUP($B29,'Race 4'!$B$11:$F$39,5,FALSE))</f>
        <v>0</v>
      </c>
      <c r="K29" s="97" t="str">
        <f>IF(ISERROR(VLOOKUP($B29,'Race 5'!$B$9:$H$39,4,FALSE))," ",VLOOKUP($B29,'Race 5'!$B$9:$H$39,4,FALSE))</f>
        <v xml:space="preserve"> </v>
      </c>
      <c r="L29" s="58" t="str">
        <f>IF(ISERROR(VLOOKUP($B29,'Race 5'!$B$9:$H$39,5,FALSE)),"0",VLOOKUP($B29,'Race 5'!$B$9:$H$39,5,FALSE))</f>
        <v>0</v>
      </c>
      <c r="M29" s="62" t="str">
        <f>IF(ISERROR(VLOOKUP($B29,'Race 6'!$B$9:$H$52,4,FALSE))," ",VLOOKUP($B29,'Race 6'!$B$9:$H$52,4,FALSE))</f>
        <v xml:space="preserve"> </v>
      </c>
      <c r="N29" s="58" t="str">
        <f>IF(ISERROR(VLOOKUP($B29,'Race 6'!$B$9:$H$52,5,FALSE)),"0",VLOOKUP($B29,'Race 6'!$B$9:$H$52,5,FALSE))</f>
        <v>0</v>
      </c>
      <c r="O29" s="62" t="str">
        <f>IF(ISERROR(VLOOKUP($B29,'Race 7'!$B$9:$H$39,4,FALSE))," ",VLOOKUP($B29,'Race 7'!$B$9:$H$39,4,FALSE))</f>
        <v xml:space="preserve"> </v>
      </c>
      <c r="P29" s="58" t="str">
        <f>IF(ISERROR(VLOOKUP($B29,'Race 7'!$B$9:$H$39,5,FALSE)),"0",VLOOKUP($B29,'Race 7'!$B$9:$H$39,5,FALSE))</f>
        <v>0</v>
      </c>
      <c r="Q29" s="62" t="str">
        <f>IF(ISERROR(VLOOKUP($B29,'Race 8'!$B$9:$H$39,4,FALSE))," ",VLOOKUP($B29,'Race 8'!$B$9:$H$39,4,FALSE))</f>
        <v xml:space="preserve"> </v>
      </c>
      <c r="R29" s="58" t="str">
        <f>IF(ISERROR(VLOOKUP($B29,'Race 8'!$B$9:$H$39,5,FALSE)),"0",VLOOKUP($B29,'Race 8'!$B$9:$H$39,5,FALSE))</f>
        <v>0</v>
      </c>
      <c r="S29" s="62" t="str">
        <f>IF(ISERROR(VLOOKUP($B29,'Race 9'!$B$9:$H$39,4,FALSE))," ",VLOOKUP($B29,'Race 9'!$B$9:$H$39,4,FALSE))</f>
        <v xml:space="preserve"> </v>
      </c>
      <c r="T29" s="58" t="str">
        <f>IF(ISERROR(VLOOKUP($B29,'Race 9'!$B$9:$H$39,5,FALSE)),"0",VLOOKUP($B29,'Race 9'!$B$9:$H$39,5,FALSE))</f>
        <v>0</v>
      </c>
      <c r="U29" s="62" t="str">
        <f>IF(ISERROR(VLOOKUP($B29,'Race 10'!$B$9:$H$35,4,FALSE))," ",VLOOKUP($B29,'Race 10'!$B$9:$H$35,4,FALSE))</f>
        <v xml:space="preserve"> </v>
      </c>
      <c r="V29" s="58" t="str">
        <f>IF(ISERROR(VLOOKUP($B29,'Race 10'!$B$9:$H$35,5,FALSE)),"0",VLOOKUP($B29,'Race 10'!$B$9:$H$35,5,FALSE))</f>
        <v>0</v>
      </c>
      <c r="W29" s="62" t="str">
        <f>IF(ISERROR(VLOOKUP($B29,'Race 11'!$B$9:$H$39,4,FALSE))," ",VLOOKUP($B29,'Race 11'!$B$9:$H$39,4,FALSE))</f>
        <v xml:space="preserve"> </v>
      </c>
      <c r="X29" s="58" t="str">
        <f>IF(ISERROR(VLOOKUP($B29,'Race 11'!$B$9:$H$39,5,FALSE)),"0",VLOOKUP($B29,'Race 11'!$B$9:$H$39,5,FALSE))</f>
        <v>0</v>
      </c>
      <c r="Y29" s="62" t="str">
        <f>IF(ISERROR(VLOOKUP($B29,'Race 12'!$B$9:$H$43,4,FALSE))," ",VLOOKUP($B29,'Race 12'!$B$9:$H$43,4,FALSE))</f>
        <v xml:space="preserve"> </v>
      </c>
      <c r="Z29" s="58" t="str">
        <f>IF(ISERROR(VLOOKUP($B29,'Race 12'!$B$9:$H$43,5,FALSE)),"0",VLOOKUP($B29,'Race 12'!$B$9:$H$43,5,FALSE))</f>
        <v>0</v>
      </c>
      <c r="AA29" s="100">
        <f t="shared" si="0"/>
        <v>1</v>
      </c>
      <c r="AB29" s="54">
        <f t="shared" si="1"/>
        <v>1</v>
      </c>
      <c r="AD29" s="34"/>
    </row>
    <row r="30" spans="1:30" ht="21" customHeight="1">
      <c r="A30" s="35">
        <v>22</v>
      </c>
      <c r="B30" s="59" t="s">
        <v>282</v>
      </c>
      <c r="C30" s="97">
        <f>IF(ISERROR(VLOOKUP(B30,'Race 1'!$B$11:$F$43,4,FALSE))," ",VLOOKUP(B30,'Race 1'!$B$11:$F$43,4,FALSE))</f>
        <v>7.2499999999999995E-2</v>
      </c>
      <c r="D30" s="58">
        <f>IF(ISERROR(VLOOKUP(B30,'Race 1'!$B$11:$F$43,5,FALSE)),"0",VLOOKUP(B30,'Race 1'!$B$11:$F$43,5,FALSE))</f>
        <v>1</v>
      </c>
      <c r="E30" s="97" t="str">
        <f>IF(ISERROR(VLOOKUP($B30,'Race 2'!$B$11:$E$34,4,FALSE))," ",VLOOKUP($B30,'Race 2'!$B$11:$E$34,4,FALSE))</f>
        <v xml:space="preserve"> </v>
      </c>
      <c r="F30" s="58" t="str">
        <f>IF(ISERROR(VLOOKUP($B30,'Race 2'!$B$11:$F$34,5,FALSE)),"0",VLOOKUP($B30,'Race 2'!$B$11:$F$34,5,FALSE))</f>
        <v>0</v>
      </c>
      <c r="G30" s="97" t="str">
        <f>IF(ISERROR(VLOOKUP($B30,'Race 3'!$B$11:$E$37,4,FALSE))," ",VLOOKUP($B30,'Race 3'!$B$11:$E$37,4,FALSE))</f>
        <v xml:space="preserve"> </v>
      </c>
      <c r="H30" s="58" t="str">
        <f>IF(ISERROR(VLOOKUP($B30,'Race 3'!$B$11:$F$37,5,FALSE)),"0",VLOOKUP($B30,'Race 3'!$B$11:$F$37,5,FALSE))</f>
        <v>0</v>
      </c>
      <c r="I30" s="97" t="str">
        <f>IF(ISERROR(VLOOKUP($B30,'Race 4'!$B$11:$E$39,4,FALSE))," ",VLOOKUP($B30,'Race 4'!$B$11:$E$39,4,FALSE))</f>
        <v xml:space="preserve"> </v>
      </c>
      <c r="J30" s="58" t="str">
        <f>IF(ISERROR(VLOOKUP($B30,'Race 4'!$B$11:$F$39,5,FALSE)),"0",VLOOKUP($B30,'Race 4'!$B$11:$F$39,5,FALSE))</f>
        <v>0</v>
      </c>
      <c r="K30" s="97" t="str">
        <f>IF(ISERROR(VLOOKUP($B30,'Race 5'!$B$9:$H$39,4,FALSE))," ",VLOOKUP($B30,'Race 5'!$B$9:$H$39,4,FALSE))</f>
        <v xml:space="preserve"> </v>
      </c>
      <c r="L30" s="58" t="str">
        <f>IF(ISERROR(VLOOKUP($B30,'Race 5'!$B$9:$H$39,5,FALSE)),"0",VLOOKUP($B30,'Race 5'!$B$9:$H$39,5,FALSE))</f>
        <v>0</v>
      </c>
      <c r="M30" s="62" t="str">
        <f>IF(ISERROR(VLOOKUP($B30,'Race 6'!$B$9:$H$52,4,FALSE))," ",VLOOKUP($B30,'Race 6'!$B$9:$H$52,4,FALSE))</f>
        <v xml:space="preserve"> </v>
      </c>
      <c r="N30" s="58" t="str">
        <f>IF(ISERROR(VLOOKUP($B30,'Race 6'!$B$9:$H$52,5,FALSE)),"0",VLOOKUP($B30,'Race 6'!$B$9:$H$52,5,FALSE))</f>
        <v>0</v>
      </c>
      <c r="O30" s="62" t="str">
        <f>IF(ISERROR(VLOOKUP($B30,'Race 7'!$B$9:$H$39,4,FALSE))," ",VLOOKUP($B30,'Race 7'!$B$9:$H$39,4,FALSE))</f>
        <v xml:space="preserve"> </v>
      </c>
      <c r="P30" s="58" t="str">
        <f>IF(ISERROR(VLOOKUP($B30,'Race 7'!$B$9:$H$39,5,FALSE)),"0",VLOOKUP($B30,'Race 7'!$B$9:$H$39,5,FALSE))</f>
        <v>0</v>
      </c>
      <c r="Q30" s="62" t="str">
        <f>IF(ISERROR(VLOOKUP($B30,'Race 8'!$B$9:$H$39,4,FALSE))," ",VLOOKUP($B30,'Race 8'!$B$9:$H$39,4,FALSE))</f>
        <v xml:space="preserve"> </v>
      </c>
      <c r="R30" s="58" t="str">
        <f>IF(ISERROR(VLOOKUP($B30,'Race 8'!$B$9:$H$39,5,FALSE)),"0",VLOOKUP($B30,'Race 8'!$B$9:$H$39,5,FALSE))</f>
        <v>0</v>
      </c>
      <c r="S30" s="62" t="str">
        <f>IF(ISERROR(VLOOKUP($B30,'Race 9'!$B$9:$H$39,4,FALSE))," ",VLOOKUP($B30,'Race 9'!$B$9:$H$39,4,FALSE))</f>
        <v xml:space="preserve"> </v>
      </c>
      <c r="T30" s="58" t="str">
        <f>IF(ISERROR(VLOOKUP($B30,'Race 9'!$B$9:$H$39,5,FALSE)),"0",VLOOKUP($B30,'Race 9'!$B$9:$H$39,5,FALSE))</f>
        <v>0</v>
      </c>
      <c r="U30" s="62" t="str">
        <f>IF(ISERROR(VLOOKUP($B30,'Race 10'!$B$9:$H$35,4,FALSE))," ",VLOOKUP($B30,'Race 10'!$B$9:$H$35,4,FALSE))</f>
        <v xml:space="preserve"> </v>
      </c>
      <c r="V30" s="58" t="str">
        <f>IF(ISERROR(VLOOKUP($B30,'Race 10'!$B$9:$H$35,5,FALSE)),"0",VLOOKUP($B30,'Race 10'!$B$9:$H$35,5,FALSE))</f>
        <v>0</v>
      </c>
      <c r="W30" s="62" t="str">
        <f>IF(ISERROR(VLOOKUP($B30,'Race 11'!$B$9:$H$39,4,FALSE))," ",VLOOKUP($B30,'Race 11'!$B$9:$H$39,4,FALSE))</f>
        <v xml:space="preserve"> </v>
      </c>
      <c r="X30" s="58" t="str">
        <f>IF(ISERROR(VLOOKUP($B30,'Race 11'!$B$9:$H$39,5,FALSE)),"0",VLOOKUP($B30,'Race 11'!$B$9:$H$39,5,FALSE))</f>
        <v>0</v>
      </c>
      <c r="Y30" s="62" t="str">
        <f>IF(ISERROR(VLOOKUP($B30,'Race 12'!$B$9:$H$43,4,FALSE))," ",VLOOKUP($B30,'Race 12'!$B$9:$H$43,4,FALSE))</f>
        <v xml:space="preserve"> </v>
      </c>
      <c r="Z30" s="58" t="str">
        <f>IF(ISERROR(VLOOKUP($B30,'Race 12'!$B$9:$H$43,5,FALSE)),"0",VLOOKUP($B30,'Race 12'!$B$9:$H$43,5,FALSE))</f>
        <v>0</v>
      </c>
      <c r="AA30" s="100">
        <f t="shared" si="0"/>
        <v>1</v>
      </c>
      <c r="AB30" s="54">
        <f t="shared" si="1"/>
        <v>1</v>
      </c>
      <c r="AD30" s="34"/>
    </row>
    <row r="31" spans="1:30" ht="21" customHeight="1">
      <c r="A31" s="35">
        <v>23</v>
      </c>
      <c r="B31" s="59"/>
      <c r="C31" s="97" t="str">
        <f>IF(ISERROR(VLOOKUP(B31,'Race 1'!$B$11:$F$43,4,FALSE))," ",VLOOKUP(B31,'Race 1'!$B$11:$F$43,4,FALSE))</f>
        <v xml:space="preserve"> </v>
      </c>
      <c r="D31" s="58" t="str">
        <f>IF(ISERROR(VLOOKUP(B31,'Race 1'!$B$11:$F$43,5,FALSE)),"0",VLOOKUP(B31,'Race 1'!$B$11:$F$43,5,FALSE))</f>
        <v>0</v>
      </c>
      <c r="E31" s="97" t="str">
        <f>IF(ISERROR(VLOOKUP($B31,'Race 2'!$B$11:$E$34,4,FALSE))," ",VLOOKUP($B31,'Race 2'!$B$11:$E$34,4,FALSE))</f>
        <v xml:space="preserve"> </v>
      </c>
      <c r="F31" s="58" t="str">
        <f>IF(ISERROR(VLOOKUP($B31,'Race 2'!$B$11:$F$34,5,FALSE)),"0",VLOOKUP($B31,'Race 2'!$B$11:$F$34,5,FALSE))</f>
        <v>0</v>
      </c>
      <c r="G31" s="97" t="str">
        <f>IF(ISERROR(VLOOKUP($B31,'Race 3'!$B$11:$E$37,4,FALSE))," ",VLOOKUP($B31,'Race 3'!$B$11:$E$37,4,FALSE))</f>
        <v xml:space="preserve"> </v>
      </c>
      <c r="H31" s="58" t="str">
        <f>IF(ISERROR(VLOOKUP($B31,'Race 3'!$B$11:$F$37,5,FALSE)),"0",VLOOKUP($B31,'Race 3'!$B$11:$F$37,5,FALSE))</f>
        <v>0</v>
      </c>
      <c r="I31" s="97" t="str">
        <f>IF(ISERROR(VLOOKUP($B31,'Race 4'!$B$11:$E$39,4,FALSE))," ",VLOOKUP($B31,'Race 4'!$B$11:$E$39,4,FALSE))</f>
        <v xml:space="preserve"> </v>
      </c>
      <c r="J31" s="58" t="str">
        <f>IF(ISERROR(VLOOKUP($B31,'Race 4'!$B$11:$F$39,5,FALSE)),"0",VLOOKUP($B31,'Race 4'!$B$11:$F$39,5,FALSE))</f>
        <v>0</v>
      </c>
      <c r="K31" s="97" t="str">
        <f>IF(ISERROR(VLOOKUP($B31,'Race 5'!$B$9:$H$39,4,FALSE))," ",VLOOKUP($B31,'Race 5'!$B$9:$H$39,4,FALSE))</f>
        <v xml:space="preserve"> </v>
      </c>
      <c r="L31" s="58" t="str">
        <f>IF(ISERROR(VLOOKUP($B31,'Race 5'!$B$9:$H$39,5,FALSE)),"0",VLOOKUP($B31,'Race 5'!$B$9:$H$39,5,FALSE))</f>
        <v>0</v>
      </c>
      <c r="M31" s="62" t="str">
        <f>IF(ISERROR(VLOOKUP($B31,'Race 6'!$B$9:$H$52,4,FALSE))," ",VLOOKUP($B31,'Race 6'!$B$9:$H$52,4,FALSE))</f>
        <v xml:space="preserve"> </v>
      </c>
      <c r="N31" s="58" t="str">
        <f>IF(ISERROR(VLOOKUP($B31,'Race 6'!$B$9:$H$52,5,FALSE)),"0",VLOOKUP($B31,'Race 6'!$B$9:$H$52,5,FALSE))</f>
        <v>0</v>
      </c>
      <c r="O31" s="62" t="str">
        <f>IF(ISERROR(VLOOKUP($B31,'Race 7'!$B$9:$H$39,4,FALSE))," ",VLOOKUP($B31,'Race 7'!$B$9:$H$39,4,FALSE))</f>
        <v xml:space="preserve"> </v>
      </c>
      <c r="P31" s="58" t="str">
        <f>IF(ISERROR(VLOOKUP($B31,'Race 7'!$B$9:$H$39,5,FALSE)),"0",VLOOKUP($B31,'Race 7'!$B$9:$H$39,5,FALSE))</f>
        <v>0</v>
      </c>
      <c r="Q31" s="62" t="str">
        <f>IF(ISERROR(VLOOKUP($B31,'Race 8'!$B$9:$H$39,4,FALSE))," ",VLOOKUP($B31,'Race 8'!$B$9:$H$39,4,FALSE))</f>
        <v xml:space="preserve"> </v>
      </c>
      <c r="R31" s="58" t="str">
        <f>IF(ISERROR(VLOOKUP($B31,'Race 8'!$B$9:$H$39,5,FALSE)),"0",VLOOKUP($B31,'Race 8'!$B$9:$H$39,5,FALSE))</f>
        <v>0</v>
      </c>
      <c r="S31" s="62" t="str">
        <f>IF(ISERROR(VLOOKUP($B31,'Race 9'!$B$9:$H$39,4,FALSE))," ",VLOOKUP($B31,'Race 9'!$B$9:$H$39,4,FALSE))</f>
        <v xml:space="preserve"> </v>
      </c>
      <c r="T31" s="58" t="str">
        <f>IF(ISERROR(VLOOKUP($B31,'Race 9'!$B$9:$H$39,5,FALSE)),"0",VLOOKUP($B31,'Race 9'!$B$9:$H$39,5,FALSE))</f>
        <v>0</v>
      </c>
      <c r="U31" s="62" t="str">
        <f>IF(ISERROR(VLOOKUP($B31,'Race 10'!$B$9:$H$35,4,FALSE))," ",VLOOKUP($B31,'Race 10'!$B$9:$H$35,4,FALSE))</f>
        <v xml:space="preserve"> </v>
      </c>
      <c r="V31" s="58" t="str">
        <f>IF(ISERROR(VLOOKUP($B31,'Race 10'!$B$9:$H$35,5,FALSE)),"0",VLOOKUP($B31,'Race 10'!$B$9:$H$35,5,FALSE))</f>
        <v>0</v>
      </c>
      <c r="W31" s="62" t="str">
        <f>IF(ISERROR(VLOOKUP($B31,'Race 11'!$B$9:$H$39,4,FALSE))," ",VLOOKUP($B31,'Race 11'!$B$9:$H$39,4,FALSE))</f>
        <v xml:space="preserve"> </v>
      </c>
      <c r="X31" s="58" t="str">
        <f>IF(ISERROR(VLOOKUP($B31,'Race 11'!$B$9:$H$39,5,FALSE)),"0",VLOOKUP($B31,'Race 11'!$B$9:$H$39,5,FALSE))</f>
        <v>0</v>
      </c>
      <c r="Y31" s="62" t="str">
        <f>IF(ISERROR(VLOOKUP($B31,'Race 12'!$B$9:$H$43,4,FALSE))," ",VLOOKUP($B31,'Race 12'!$B$9:$H$43,4,FALSE))</f>
        <v xml:space="preserve"> </v>
      </c>
      <c r="Z31" s="58" t="str">
        <f>IF(ISERROR(VLOOKUP($B31,'Race 12'!$B$9:$H$43,5,FALSE)),"0",VLOOKUP($B31,'Race 12'!$B$9:$H$43,5,FALSE))</f>
        <v>0</v>
      </c>
      <c r="AA31" s="100">
        <f t="shared" si="0"/>
        <v>0</v>
      </c>
      <c r="AB31" s="54">
        <f t="shared" si="1"/>
        <v>0</v>
      </c>
      <c r="AD31" s="34"/>
    </row>
    <row r="32" spans="1:30" ht="21" customHeight="1">
      <c r="A32" s="35">
        <v>24</v>
      </c>
      <c r="B32" s="59"/>
      <c r="C32" s="97" t="str">
        <f>IF(ISERROR(VLOOKUP(B32,'Race 1'!$B$11:$F$43,4,FALSE))," ",VLOOKUP(B32,'Race 1'!$B$11:$F$43,4,FALSE))</f>
        <v xml:space="preserve"> </v>
      </c>
      <c r="D32" s="58" t="str">
        <f>IF(ISERROR(VLOOKUP(B32,'Race 1'!$B$11:$F$43,5,FALSE)),"0",VLOOKUP(B32,'Race 1'!$B$11:$F$43,5,FALSE))</f>
        <v>0</v>
      </c>
      <c r="E32" s="97" t="str">
        <f>IF(ISERROR(VLOOKUP($B32,'Race 2'!$B$11:$E$34,4,FALSE))," ",VLOOKUP($B32,'Race 2'!$B$11:$E$34,4,FALSE))</f>
        <v xml:space="preserve"> </v>
      </c>
      <c r="F32" s="58" t="str">
        <f>IF(ISERROR(VLOOKUP($B32,'Race 2'!$B$11:$F$34,5,FALSE)),"0",VLOOKUP($B32,'Race 2'!$B$11:$F$34,5,FALSE))</f>
        <v>0</v>
      </c>
      <c r="G32" s="97" t="str">
        <f>IF(ISERROR(VLOOKUP($B32,'Race 3'!$B$11:$E$37,4,FALSE))," ",VLOOKUP($B32,'Race 3'!$B$11:$E$37,4,FALSE))</f>
        <v xml:space="preserve"> </v>
      </c>
      <c r="H32" s="58" t="str">
        <f>IF(ISERROR(VLOOKUP($B32,'Race 3'!$B$11:$F$37,5,FALSE)),"0",VLOOKUP($B32,'Race 3'!$B$11:$F$37,5,FALSE))</f>
        <v>0</v>
      </c>
      <c r="I32" s="97" t="str">
        <f>IF(ISERROR(VLOOKUP($B32,'Race 4'!$B$11:$E$39,4,FALSE))," ",VLOOKUP($B32,'Race 4'!$B$11:$E$39,4,FALSE))</f>
        <v xml:space="preserve"> </v>
      </c>
      <c r="J32" s="58" t="str">
        <f>IF(ISERROR(VLOOKUP($B32,'Race 4'!$B$11:$F$39,5,FALSE)),"0",VLOOKUP($B32,'Race 4'!$B$11:$F$39,5,FALSE))</f>
        <v>0</v>
      </c>
      <c r="K32" s="97" t="str">
        <f>IF(ISERROR(VLOOKUP($B32,'Race 5'!$B$9:$H$39,4,FALSE))," ",VLOOKUP($B32,'Race 5'!$B$9:$H$39,4,FALSE))</f>
        <v xml:space="preserve"> </v>
      </c>
      <c r="L32" s="58" t="str">
        <f>IF(ISERROR(VLOOKUP($B32,'Race 5'!$B$9:$H$39,5,FALSE)),"0",VLOOKUP($B32,'Race 5'!$B$9:$H$39,5,FALSE))</f>
        <v>0</v>
      </c>
      <c r="M32" s="62" t="str">
        <f>IF(ISERROR(VLOOKUP($B32,'Race 6'!$B$9:$H$52,4,FALSE))," ",VLOOKUP($B32,'Race 6'!$B$9:$H$52,4,FALSE))</f>
        <v xml:space="preserve"> </v>
      </c>
      <c r="N32" s="58" t="str">
        <f>IF(ISERROR(VLOOKUP($B32,'Race 6'!$B$9:$H$52,5,FALSE)),"0",VLOOKUP($B32,'Race 6'!$B$9:$H$52,5,FALSE))</f>
        <v>0</v>
      </c>
      <c r="O32" s="62" t="str">
        <f>IF(ISERROR(VLOOKUP($B32,'Race 7'!$B$9:$H$39,4,FALSE))," ",VLOOKUP($B32,'Race 7'!$B$9:$H$39,4,FALSE))</f>
        <v xml:space="preserve"> </v>
      </c>
      <c r="P32" s="58" t="str">
        <f>IF(ISERROR(VLOOKUP($B32,'Race 7'!$B$9:$H$39,5,FALSE)),"0",VLOOKUP($B32,'Race 7'!$B$9:$H$39,5,FALSE))</f>
        <v>0</v>
      </c>
      <c r="Q32" s="62" t="str">
        <f>IF(ISERROR(VLOOKUP($B32,'Race 8'!$B$9:$H$39,4,FALSE))," ",VLOOKUP($B32,'Race 8'!$B$9:$H$39,4,FALSE))</f>
        <v xml:space="preserve"> </v>
      </c>
      <c r="R32" s="58" t="str">
        <f>IF(ISERROR(VLOOKUP($B32,'Race 8'!$B$9:$H$39,5,FALSE)),"0",VLOOKUP($B32,'Race 8'!$B$9:$H$39,5,FALSE))</f>
        <v>0</v>
      </c>
      <c r="S32" s="62" t="str">
        <f>IF(ISERROR(VLOOKUP($B32,'Race 9'!$B$9:$H$39,4,FALSE))," ",VLOOKUP($B32,'Race 9'!$B$9:$H$39,4,FALSE))</f>
        <v xml:space="preserve"> </v>
      </c>
      <c r="T32" s="58" t="str">
        <f>IF(ISERROR(VLOOKUP($B32,'Race 9'!$B$9:$H$39,5,FALSE)),"0",VLOOKUP($B32,'Race 9'!$B$9:$H$39,5,FALSE))</f>
        <v>0</v>
      </c>
      <c r="U32" s="62" t="str">
        <f>IF(ISERROR(VLOOKUP($B32,'Race 10'!$B$9:$H$35,4,FALSE))," ",VLOOKUP($B32,'Race 10'!$B$9:$H$35,4,FALSE))</f>
        <v xml:space="preserve"> </v>
      </c>
      <c r="V32" s="58" t="str">
        <f>IF(ISERROR(VLOOKUP($B32,'Race 10'!$B$9:$H$35,5,FALSE)),"0",VLOOKUP($B32,'Race 10'!$B$9:$H$35,5,FALSE))</f>
        <v>0</v>
      </c>
      <c r="W32" s="62" t="str">
        <f>IF(ISERROR(VLOOKUP($B32,'Race 11'!$B$9:$H$39,4,FALSE))," ",VLOOKUP($B32,'Race 11'!$B$9:$H$39,4,FALSE))</f>
        <v xml:space="preserve"> </v>
      </c>
      <c r="X32" s="58" t="str">
        <f>IF(ISERROR(VLOOKUP($B32,'Race 11'!$B$9:$H$39,5,FALSE)),"0",VLOOKUP($B32,'Race 11'!$B$9:$H$39,5,FALSE))</f>
        <v>0</v>
      </c>
      <c r="Y32" s="62" t="str">
        <f>IF(ISERROR(VLOOKUP($B32,'Race 12'!$B$9:$H$43,4,FALSE))," ",VLOOKUP($B32,'Race 12'!$B$9:$H$43,4,FALSE))</f>
        <v xml:space="preserve"> </v>
      </c>
      <c r="Z32" s="58" t="str">
        <f>IF(ISERROR(VLOOKUP($B32,'Race 12'!$B$9:$H$43,5,FALSE)),"0",VLOOKUP($B32,'Race 12'!$B$9:$H$43,5,FALSE))</f>
        <v>0</v>
      </c>
      <c r="AA32" s="100">
        <f t="shared" si="0"/>
        <v>0</v>
      </c>
      <c r="AB32" s="54">
        <f t="shared" si="1"/>
        <v>0</v>
      </c>
      <c r="AD32" s="34"/>
    </row>
    <row r="33" spans="1:30" ht="21" customHeight="1">
      <c r="A33" s="35">
        <v>25</v>
      </c>
      <c r="B33" s="59"/>
      <c r="C33" s="97" t="str">
        <f>IF(ISERROR(VLOOKUP(B33,'Race 1'!$B$11:$F$43,4,FALSE))," ",VLOOKUP(B33,'Race 1'!$B$11:$F$43,4,FALSE))</f>
        <v xml:space="preserve"> </v>
      </c>
      <c r="D33" s="58" t="str">
        <f>IF(ISERROR(VLOOKUP(B33,'Race 1'!$B$11:$F$43,5,FALSE)),"0",VLOOKUP(B33,'Race 1'!$B$11:$F$43,5,FALSE))</f>
        <v>0</v>
      </c>
      <c r="E33" s="97" t="str">
        <f>IF(ISERROR(VLOOKUP($B33,'Race 2'!$B$11:$E$34,4,FALSE))," ",VLOOKUP($B33,'Race 2'!$B$11:$E$34,4,FALSE))</f>
        <v xml:space="preserve"> </v>
      </c>
      <c r="F33" s="58" t="str">
        <f>IF(ISERROR(VLOOKUP($B33,'Race 2'!$B$11:$F$34,5,FALSE)),"0",VLOOKUP($B33,'Race 2'!$B$11:$F$34,5,FALSE))</f>
        <v>0</v>
      </c>
      <c r="G33" s="97" t="str">
        <f>IF(ISERROR(VLOOKUP($B33,'Race 3'!$B$11:$E$37,4,FALSE))," ",VLOOKUP($B33,'Race 3'!$B$11:$E$37,4,FALSE))</f>
        <v xml:space="preserve"> </v>
      </c>
      <c r="H33" s="58" t="str">
        <f>IF(ISERROR(VLOOKUP($B33,'Race 3'!$B$11:$F$37,5,FALSE)),"0",VLOOKUP($B33,'Race 3'!$B$11:$F$37,5,FALSE))</f>
        <v>0</v>
      </c>
      <c r="I33" s="97" t="str">
        <f>IF(ISERROR(VLOOKUP($B33,'Race 4'!$B$11:$E$39,4,FALSE))," ",VLOOKUP($B33,'Race 4'!$B$11:$E$39,4,FALSE))</f>
        <v xml:space="preserve"> </v>
      </c>
      <c r="J33" s="58" t="str">
        <f>IF(ISERROR(VLOOKUP($B33,'Race 4'!$B$11:$F$39,5,FALSE)),"0",VLOOKUP($B33,'Race 4'!$B$11:$F$39,5,FALSE))</f>
        <v>0</v>
      </c>
      <c r="K33" s="97" t="str">
        <f>IF(ISERROR(VLOOKUP($B33,'Race 5'!$B$9:$H$39,4,FALSE))," ",VLOOKUP($B33,'Race 5'!$B$9:$H$39,4,FALSE))</f>
        <v xml:space="preserve"> </v>
      </c>
      <c r="L33" s="58" t="str">
        <f>IF(ISERROR(VLOOKUP($B33,'Race 5'!$B$9:$H$39,5,FALSE)),"0",VLOOKUP($B33,'Race 5'!$B$9:$H$39,5,FALSE))</f>
        <v>0</v>
      </c>
      <c r="M33" s="62" t="str">
        <f>IF(ISERROR(VLOOKUP($B33,'Race 6'!$B$9:$H$52,4,FALSE))," ",VLOOKUP($B33,'Race 6'!$B$9:$H$52,4,FALSE))</f>
        <v xml:space="preserve"> </v>
      </c>
      <c r="N33" s="58" t="str">
        <f>IF(ISERROR(VLOOKUP($B33,'Race 6'!$B$9:$H$52,5,FALSE)),"0",VLOOKUP($B33,'Race 6'!$B$9:$H$52,5,FALSE))</f>
        <v>0</v>
      </c>
      <c r="O33" s="62" t="str">
        <f>IF(ISERROR(VLOOKUP($B33,'Race 7'!$B$9:$H$39,4,FALSE))," ",VLOOKUP($B33,'Race 7'!$B$9:$H$39,4,FALSE))</f>
        <v xml:space="preserve"> </v>
      </c>
      <c r="P33" s="58" t="str">
        <f>IF(ISERROR(VLOOKUP($B33,'Race 7'!$B$9:$H$39,5,FALSE)),"0",VLOOKUP($B33,'Race 7'!$B$9:$H$39,5,FALSE))</f>
        <v>0</v>
      </c>
      <c r="Q33" s="62" t="str">
        <f>IF(ISERROR(VLOOKUP($B33,'Race 8'!$B$9:$H$39,4,FALSE))," ",VLOOKUP($B33,'Race 8'!$B$9:$H$39,4,FALSE))</f>
        <v xml:space="preserve"> </v>
      </c>
      <c r="R33" s="58" t="str">
        <f>IF(ISERROR(VLOOKUP($B33,'Race 8'!$B$9:$H$39,5,FALSE)),"0",VLOOKUP($B33,'Race 8'!$B$9:$H$39,5,FALSE))</f>
        <v>0</v>
      </c>
      <c r="S33" s="62" t="str">
        <f>IF(ISERROR(VLOOKUP($B33,'Race 9'!$B$9:$H$39,4,FALSE))," ",VLOOKUP($B33,'Race 9'!$B$9:$H$39,4,FALSE))</f>
        <v xml:space="preserve"> </v>
      </c>
      <c r="T33" s="58" t="str">
        <f>IF(ISERROR(VLOOKUP($B33,'Race 9'!$B$9:$H$39,5,FALSE)),"0",VLOOKUP($B33,'Race 9'!$B$9:$H$39,5,FALSE))</f>
        <v>0</v>
      </c>
      <c r="U33" s="62" t="str">
        <f>IF(ISERROR(VLOOKUP($B33,'Race 10'!$B$9:$H$35,4,FALSE))," ",VLOOKUP($B33,'Race 10'!$B$9:$H$35,4,FALSE))</f>
        <v xml:space="preserve"> </v>
      </c>
      <c r="V33" s="58" t="str">
        <f>IF(ISERROR(VLOOKUP($B33,'Race 10'!$B$9:$H$35,5,FALSE)),"0",VLOOKUP($B33,'Race 10'!$B$9:$H$35,5,FALSE))</f>
        <v>0</v>
      </c>
      <c r="W33" s="62" t="str">
        <f>IF(ISERROR(VLOOKUP($B33,'Race 11'!$B$9:$H$39,4,FALSE))," ",VLOOKUP($B33,'Race 11'!$B$9:$H$39,4,FALSE))</f>
        <v xml:space="preserve"> </v>
      </c>
      <c r="X33" s="58" t="str">
        <f>IF(ISERROR(VLOOKUP($B33,'Race 11'!$B$9:$H$39,5,FALSE)),"0",VLOOKUP($B33,'Race 11'!$B$9:$H$39,5,FALSE))</f>
        <v>0</v>
      </c>
      <c r="Y33" s="62" t="str">
        <f>IF(ISERROR(VLOOKUP($B33,'Race 12'!$B$9:$H$43,4,FALSE))," ",VLOOKUP($B33,'Race 12'!$B$9:$H$43,4,FALSE))</f>
        <v xml:space="preserve"> </v>
      </c>
      <c r="Z33" s="58" t="str">
        <f>IF(ISERROR(VLOOKUP($B33,'Race 12'!$B$9:$H$43,5,FALSE)),"0",VLOOKUP($B33,'Race 12'!$B$9:$H$43,5,FALSE))</f>
        <v>0</v>
      </c>
      <c r="AA33" s="100">
        <f t="shared" si="0"/>
        <v>0</v>
      </c>
      <c r="AB33" s="54">
        <f t="shared" si="1"/>
        <v>0</v>
      </c>
      <c r="AD33" s="34"/>
    </row>
    <row r="34" spans="1:30" ht="21" customHeight="1">
      <c r="A34" s="35">
        <v>26</v>
      </c>
      <c r="B34" s="59"/>
      <c r="C34" s="97" t="str">
        <f>IF(ISERROR(VLOOKUP(B34,'Race 1'!$B$11:$F$43,4,FALSE))," ",VLOOKUP(B34,'Race 1'!$B$11:$F$43,4,FALSE))</f>
        <v xml:space="preserve"> </v>
      </c>
      <c r="D34" s="58" t="str">
        <f>IF(ISERROR(VLOOKUP(B34,'Race 1'!$B$11:$F$43,5,FALSE)),"0",VLOOKUP(B34,'Race 1'!$B$11:$F$43,5,FALSE))</f>
        <v>0</v>
      </c>
      <c r="E34" s="97" t="str">
        <f>IF(ISERROR(VLOOKUP($B34,'Race 2'!$B$11:$E$34,4,FALSE))," ",VLOOKUP($B34,'Race 2'!$B$11:$E$34,4,FALSE))</f>
        <v xml:space="preserve"> </v>
      </c>
      <c r="F34" s="58" t="str">
        <f>IF(ISERROR(VLOOKUP($B34,'Race 2'!$B$11:$F$34,5,FALSE)),"0",VLOOKUP($B34,'Race 2'!$B$11:$F$34,5,FALSE))</f>
        <v>0</v>
      </c>
      <c r="G34" s="97" t="str">
        <f>IF(ISERROR(VLOOKUP($B34,'Race 3'!$B$11:$E$37,4,FALSE))," ",VLOOKUP($B34,'Race 3'!$B$11:$E$37,4,FALSE))</f>
        <v xml:space="preserve"> </v>
      </c>
      <c r="H34" s="58" t="str">
        <f>IF(ISERROR(VLOOKUP($B34,'Race 3'!$B$11:$F$37,5,FALSE)),"0",VLOOKUP($B34,'Race 3'!$B$11:$F$37,5,FALSE))</f>
        <v>0</v>
      </c>
      <c r="I34" s="97" t="str">
        <f>IF(ISERROR(VLOOKUP($B34,'Race 4'!$B$11:$E$39,4,FALSE))," ",VLOOKUP($B34,'Race 4'!$B$11:$E$39,4,FALSE))</f>
        <v xml:space="preserve"> </v>
      </c>
      <c r="J34" s="58" t="str">
        <f>IF(ISERROR(VLOOKUP($B34,'Race 4'!$B$11:$F$39,5,FALSE)),"0",VLOOKUP($B34,'Race 4'!$B$11:$F$39,5,FALSE))</f>
        <v>0</v>
      </c>
      <c r="K34" s="97" t="str">
        <f>IF(ISERROR(VLOOKUP($B34,'Race 5'!$B$9:$H$39,4,FALSE))," ",VLOOKUP($B34,'Race 5'!$B$9:$H$39,4,FALSE))</f>
        <v xml:space="preserve"> </v>
      </c>
      <c r="L34" s="58" t="str">
        <f>IF(ISERROR(VLOOKUP($B34,'Race 5'!$B$9:$H$39,5,FALSE)),"0",VLOOKUP($B34,'Race 5'!$B$9:$H$39,5,FALSE))</f>
        <v>0</v>
      </c>
      <c r="M34" s="62" t="str">
        <f>IF(ISERROR(VLOOKUP($B34,'Race 6'!$B$9:$H$52,4,FALSE))," ",VLOOKUP($B34,'Race 6'!$B$9:$H$52,4,FALSE))</f>
        <v xml:space="preserve"> </v>
      </c>
      <c r="N34" s="58" t="str">
        <f>IF(ISERROR(VLOOKUP($B34,'Race 6'!$B$9:$H$52,5,FALSE)),"0",VLOOKUP($B34,'Race 6'!$B$9:$H$52,5,FALSE))</f>
        <v>0</v>
      </c>
      <c r="O34" s="62" t="str">
        <f>IF(ISERROR(VLOOKUP($B34,'Race 7'!$B$9:$H$39,4,FALSE))," ",VLOOKUP($B34,'Race 7'!$B$9:$H$39,4,FALSE))</f>
        <v xml:space="preserve"> </v>
      </c>
      <c r="P34" s="58" t="str">
        <f>IF(ISERROR(VLOOKUP($B34,'Race 7'!$B$9:$H$39,5,FALSE)),"0",VLOOKUP($B34,'Race 7'!$B$9:$H$39,5,FALSE))</f>
        <v>0</v>
      </c>
      <c r="Q34" s="62" t="str">
        <f>IF(ISERROR(VLOOKUP($B34,'Race 8'!$B$9:$H$39,4,FALSE))," ",VLOOKUP($B34,'Race 8'!$B$9:$H$39,4,FALSE))</f>
        <v xml:space="preserve"> </v>
      </c>
      <c r="R34" s="58" t="str">
        <f>IF(ISERROR(VLOOKUP($B34,'Race 8'!$B$9:$H$39,5,FALSE)),"0",VLOOKUP($B34,'Race 8'!$B$9:$H$39,5,FALSE))</f>
        <v>0</v>
      </c>
      <c r="S34" s="62" t="str">
        <f>IF(ISERROR(VLOOKUP($B34,'Race 9'!$B$9:$H$39,4,FALSE))," ",VLOOKUP($B34,'Race 9'!$B$9:$H$39,4,FALSE))</f>
        <v xml:space="preserve"> </v>
      </c>
      <c r="T34" s="58" t="str">
        <f>IF(ISERROR(VLOOKUP($B34,'Race 9'!$B$9:$H$39,5,FALSE)),"0",VLOOKUP($B34,'Race 9'!$B$9:$H$39,5,FALSE))</f>
        <v>0</v>
      </c>
      <c r="U34" s="62" t="str">
        <f>IF(ISERROR(VLOOKUP($B34,'Race 10'!$B$9:$H$35,4,FALSE))," ",VLOOKUP($B34,'Race 10'!$B$9:$H$35,4,FALSE))</f>
        <v xml:space="preserve"> </v>
      </c>
      <c r="V34" s="58" t="str">
        <f>IF(ISERROR(VLOOKUP($B34,'Race 10'!$B$9:$H$35,5,FALSE)),"0",VLOOKUP($B34,'Race 10'!$B$9:$H$35,5,FALSE))</f>
        <v>0</v>
      </c>
      <c r="W34" s="62" t="str">
        <f>IF(ISERROR(VLOOKUP($B34,'Race 11'!$B$9:$H$39,4,FALSE))," ",VLOOKUP($B34,'Race 11'!$B$9:$H$39,4,FALSE))</f>
        <v xml:space="preserve"> </v>
      </c>
      <c r="X34" s="58" t="str">
        <f>IF(ISERROR(VLOOKUP($B34,'Race 11'!$B$9:$H$39,5,FALSE)),"0",VLOOKUP($B34,'Race 11'!$B$9:$H$39,5,FALSE))</f>
        <v>0</v>
      </c>
      <c r="Y34" s="62" t="str">
        <f>IF(ISERROR(VLOOKUP($B34,'Race 12'!$B$9:$H$43,4,FALSE))," ",VLOOKUP($B34,'Race 12'!$B$9:$H$43,4,FALSE))</f>
        <v xml:space="preserve"> </v>
      </c>
      <c r="Z34" s="58" t="str">
        <f>IF(ISERROR(VLOOKUP($B34,'Race 12'!$B$9:$H$43,5,FALSE)),"0",VLOOKUP($B34,'Race 12'!$B$9:$H$43,5,FALSE))</f>
        <v>0</v>
      </c>
      <c r="AA34" s="100">
        <f t="shared" si="0"/>
        <v>0</v>
      </c>
      <c r="AB34" s="54">
        <f t="shared" si="1"/>
        <v>0</v>
      </c>
      <c r="AD34" s="34"/>
    </row>
    <row r="35" spans="1:30" ht="21" customHeight="1">
      <c r="A35" s="35">
        <v>27</v>
      </c>
      <c r="B35" s="59"/>
      <c r="C35" s="97" t="str">
        <f>IF(ISERROR(VLOOKUP(B35,'Race 1'!$B$11:$F$43,4,FALSE))," ",VLOOKUP(B35,'Race 1'!$B$11:$F$43,4,FALSE))</f>
        <v xml:space="preserve"> </v>
      </c>
      <c r="D35" s="58" t="str">
        <f>IF(ISERROR(VLOOKUP(B35,'Race 1'!$B$11:$F$43,5,FALSE)),"0",VLOOKUP(B35,'Race 1'!$B$11:$F$43,5,FALSE))</f>
        <v>0</v>
      </c>
      <c r="E35" s="97" t="str">
        <f>IF(ISERROR(VLOOKUP($B35,'Race 2'!$B$11:$E$34,4,FALSE))," ",VLOOKUP($B35,'Race 2'!$B$11:$E$34,4,FALSE))</f>
        <v xml:space="preserve"> </v>
      </c>
      <c r="F35" s="58" t="str">
        <f>IF(ISERROR(VLOOKUP($B35,'Race 2'!$B$11:$F$34,5,FALSE)),"0",VLOOKUP($B35,'Race 2'!$B$11:$F$34,5,FALSE))</f>
        <v>0</v>
      </c>
      <c r="G35" s="97" t="str">
        <f>IF(ISERROR(VLOOKUP($B35,'Race 3'!$B$11:$E$37,4,FALSE))," ",VLOOKUP($B35,'Race 3'!$B$11:$E$37,4,FALSE))</f>
        <v xml:space="preserve"> </v>
      </c>
      <c r="H35" s="58" t="str">
        <f>IF(ISERROR(VLOOKUP($B35,'Race 3'!$B$11:$F$37,5,FALSE)),"0",VLOOKUP($B35,'Race 3'!$B$11:$F$37,5,FALSE))</f>
        <v>0</v>
      </c>
      <c r="I35" s="97" t="str">
        <f>IF(ISERROR(VLOOKUP($B35,'Race 4'!$B$11:$E$39,4,FALSE))," ",VLOOKUP($B35,'Race 4'!$B$11:$E$39,4,FALSE))</f>
        <v xml:space="preserve"> </v>
      </c>
      <c r="J35" s="58" t="str">
        <f>IF(ISERROR(VLOOKUP($B35,'Race 4'!$B$11:$F$39,5,FALSE)),"0",VLOOKUP($B35,'Race 4'!$B$11:$F$39,5,FALSE))</f>
        <v>0</v>
      </c>
      <c r="K35" s="97" t="str">
        <f>IF(ISERROR(VLOOKUP($B35,'Race 5'!$B$9:$H$39,4,FALSE))," ",VLOOKUP($B35,'Race 5'!$B$9:$H$39,4,FALSE))</f>
        <v xml:space="preserve"> </v>
      </c>
      <c r="L35" s="58" t="str">
        <f>IF(ISERROR(VLOOKUP($B35,'Race 5'!$B$9:$H$39,5,FALSE)),"0",VLOOKUP($B35,'Race 5'!$B$9:$H$39,5,FALSE))</f>
        <v>0</v>
      </c>
      <c r="M35" s="62" t="str">
        <f>IF(ISERROR(VLOOKUP($B35,'Race 6'!$B$9:$H$52,4,FALSE))," ",VLOOKUP($B35,'Race 6'!$B$9:$H$52,4,FALSE))</f>
        <v xml:space="preserve"> </v>
      </c>
      <c r="N35" s="58" t="str">
        <f>IF(ISERROR(VLOOKUP($B35,'Race 6'!$B$9:$H$52,5,FALSE)),"0",VLOOKUP($B35,'Race 6'!$B$9:$H$52,5,FALSE))</f>
        <v>0</v>
      </c>
      <c r="O35" s="62" t="str">
        <f>IF(ISERROR(VLOOKUP($B35,'Race 7'!$B$9:$H$39,4,FALSE))," ",VLOOKUP($B35,'Race 7'!$B$9:$H$39,4,FALSE))</f>
        <v xml:space="preserve"> </v>
      </c>
      <c r="P35" s="58" t="str">
        <f>IF(ISERROR(VLOOKUP($B35,'Race 7'!$B$9:$H$39,5,FALSE)),"0",VLOOKUP($B35,'Race 7'!$B$9:$H$39,5,FALSE))</f>
        <v>0</v>
      </c>
      <c r="Q35" s="62" t="str">
        <f>IF(ISERROR(VLOOKUP($B35,'Race 8'!$B$9:$H$39,4,FALSE))," ",VLOOKUP($B35,'Race 8'!$B$9:$H$39,4,FALSE))</f>
        <v xml:space="preserve"> </v>
      </c>
      <c r="R35" s="58" t="str">
        <f>IF(ISERROR(VLOOKUP($B35,'Race 8'!$B$9:$H$39,5,FALSE)),"0",VLOOKUP($B35,'Race 8'!$B$9:$H$39,5,FALSE))</f>
        <v>0</v>
      </c>
      <c r="S35" s="62" t="str">
        <f>IF(ISERROR(VLOOKUP($B35,'Race 9'!$B$9:$H$39,4,FALSE))," ",VLOOKUP($B35,'Race 9'!$B$9:$H$39,4,FALSE))</f>
        <v xml:space="preserve"> </v>
      </c>
      <c r="T35" s="58" t="str">
        <f>IF(ISERROR(VLOOKUP($B35,'Race 9'!$B$9:$H$39,5,FALSE)),"0",VLOOKUP($B35,'Race 9'!$B$9:$H$39,5,FALSE))</f>
        <v>0</v>
      </c>
      <c r="U35" s="62" t="str">
        <f>IF(ISERROR(VLOOKUP($B35,'Race 10'!$B$9:$H$35,4,FALSE))," ",VLOOKUP($B35,'Race 10'!$B$9:$H$35,4,FALSE))</f>
        <v xml:space="preserve"> </v>
      </c>
      <c r="V35" s="58" t="str">
        <f>IF(ISERROR(VLOOKUP($B35,'Race 10'!$B$9:$H$35,5,FALSE)),"0",VLOOKUP($B35,'Race 10'!$B$9:$H$35,5,FALSE))</f>
        <v>0</v>
      </c>
      <c r="W35" s="62" t="str">
        <f>IF(ISERROR(VLOOKUP($B35,'Race 11'!$B$9:$H$39,4,FALSE))," ",VLOOKUP($B35,'Race 11'!$B$9:$H$39,4,FALSE))</f>
        <v xml:space="preserve"> </v>
      </c>
      <c r="X35" s="58" t="str">
        <f>IF(ISERROR(VLOOKUP($B35,'Race 11'!$B$9:$H$39,5,FALSE)),"0",VLOOKUP($B35,'Race 11'!$B$9:$H$39,5,FALSE))</f>
        <v>0</v>
      </c>
      <c r="Y35" s="62" t="str">
        <f>IF(ISERROR(VLOOKUP($B35,'Race 12'!$B$9:$H$43,4,FALSE))," ",VLOOKUP($B35,'Race 12'!$B$9:$H$43,4,FALSE))</f>
        <v xml:space="preserve"> </v>
      </c>
      <c r="Z35" s="58" t="str">
        <f>IF(ISERROR(VLOOKUP($B35,'Race 12'!$B$9:$H$43,5,FALSE)),"0",VLOOKUP($B35,'Race 12'!$B$9:$H$43,5,FALSE))</f>
        <v>0</v>
      </c>
      <c r="AA35" s="100">
        <f t="shared" si="0"/>
        <v>0</v>
      </c>
      <c r="AB35" s="54">
        <f t="shared" si="1"/>
        <v>0</v>
      </c>
      <c r="AD35" s="34"/>
    </row>
    <row r="36" spans="1:30" ht="21" customHeight="1">
      <c r="A36" s="35">
        <v>28</v>
      </c>
      <c r="B36" s="59"/>
      <c r="C36" s="97" t="str">
        <f>IF(ISERROR(VLOOKUP(B36,'Race 1'!$B$11:$F$43,4,FALSE))," ",VLOOKUP(B36,'Race 1'!$B$11:$F$43,4,FALSE))</f>
        <v xml:space="preserve"> </v>
      </c>
      <c r="D36" s="58" t="str">
        <f>IF(ISERROR(VLOOKUP(B36,'Race 1'!$B$11:$F$43,5,FALSE)),"0",VLOOKUP(B36,'Race 1'!$B$11:$F$43,5,FALSE))</f>
        <v>0</v>
      </c>
      <c r="E36" s="97" t="str">
        <f>IF(ISERROR(VLOOKUP($B36,'Race 2'!$B$11:$E$34,4,FALSE))," ",VLOOKUP($B36,'Race 2'!$B$11:$E$34,4,FALSE))</f>
        <v xml:space="preserve"> </v>
      </c>
      <c r="F36" s="58" t="str">
        <f>IF(ISERROR(VLOOKUP($B36,'Race 2'!$B$11:$F$34,5,FALSE)),"0",VLOOKUP($B36,'Race 2'!$B$11:$F$34,5,FALSE))</f>
        <v>0</v>
      </c>
      <c r="G36" s="97" t="str">
        <f>IF(ISERROR(VLOOKUP($B36,'Race 3'!$B$11:$E$37,4,FALSE))," ",VLOOKUP($B36,'Race 3'!$B$11:$E$37,4,FALSE))</f>
        <v xml:space="preserve"> </v>
      </c>
      <c r="H36" s="58" t="str">
        <f>IF(ISERROR(VLOOKUP($B36,'Race 3'!$B$11:$F$37,5,FALSE)),"0",VLOOKUP($B36,'Race 3'!$B$11:$F$37,5,FALSE))</f>
        <v>0</v>
      </c>
      <c r="I36" s="97" t="str">
        <f>IF(ISERROR(VLOOKUP($B36,'Race 4'!$B$11:$E$39,4,FALSE))," ",VLOOKUP($B36,'Race 4'!$B$11:$E$39,4,FALSE))</f>
        <v xml:space="preserve"> </v>
      </c>
      <c r="J36" s="58" t="str">
        <f>IF(ISERROR(VLOOKUP($B36,'Race 4'!$B$11:$F$39,5,FALSE)),"0",VLOOKUP($B36,'Race 4'!$B$11:$F$39,5,FALSE))</f>
        <v>0</v>
      </c>
      <c r="K36" s="97" t="str">
        <f>IF(ISERROR(VLOOKUP($B36,'Race 5'!$B$9:$H$39,4,FALSE))," ",VLOOKUP($B36,'Race 5'!$B$9:$H$39,4,FALSE))</f>
        <v xml:space="preserve"> </v>
      </c>
      <c r="L36" s="58" t="str">
        <f>IF(ISERROR(VLOOKUP($B36,'Race 5'!$B$9:$H$39,5,FALSE)),"0",VLOOKUP($B36,'Race 5'!$B$9:$H$39,5,FALSE))</f>
        <v>0</v>
      </c>
      <c r="M36" s="62" t="str">
        <f>IF(ISERROR(VLOOKUP($B36,'Race 6'!$B$9:$H$52,4,FALSE))," ",VLOOKUP($B36,'Race 6'!$B$9:$H$52,4,FALSE))</f>
        <v xml:space="preserve"> </v>
      </c>
      <c r="N36" s="58" t="str">
        <f>IF(ISERROR(VLOOKUP($B36,'Race 6'!$B$9:$H$52,5,FALSE)),"0",VLOOKUP($B36,'Race 6'!$B$9:$H$52,5,FALSE))</f>
        <v>0</v>
      </c>
      <c r="O36" s="62" t="str">
        <f>IF(ISERROR(VLOOKUP($B36,'Race 7'!$B$9:$H$39,4,FALSE))," ",VLOOKUP($B36,'Race 7'!$B$9:$H$39,4,FALSE))</f>
        <v xml:space="preserve"> </v>
      </c>
      <c r="P36" s="58" t="str">
        <f>IF(ISERROR(VLOOKUP($B36,'Race 7'!$B$9:$H$39,5,FALSE)),"0",VLOOKUP($B36,'Race 7'!$B$9:$H$39,5,FALSE))</f>
        <v>0</v>
      </c>
      <c r="Q36" s="62" t="str">
        <f>IF(ISERROR(VLOOKUP($B36,'Race 8'!$B$9:$H$39,4,FALSE))," ",VLOOKUP($B36,'Race 8'!$B$9:$H$39,4,FALSE))</f>
        <v xml:space="preserve"> </v>
      </c>
      <c r="R36" s="58" t="str">
        <f>IF(ISERROR(VLOOKUP($B36,'Race 8'!$B$9:$H$39,5,FALSE)),"0",VLOOKUP($B36,'Race 8'!$B$9:$H$39,5,FALSE))</f>
        <v>0</v>
      </c>
      <c r="S36" s="62" t="str">
        <f>IF(ISERROR(VLOOKUP($B36,'Race 9'!$B$9:$H$39,4,FALSE))," ",VLOOKUP($B36,'Race 9'!$B$9:$H$39,4,FALSE))</f>
        <v xml:space="preserve"> </v>
      </c>
      <c r="T36" s="58" t="str">
        <f>IF(ISERROR(VLOOKUP($B36,'Race 9'!$B$9:$H$39,5,FALSE)),"0",VLOOKUP($B36,'Race 9'!$B$9:$H$39,5,FALSE))</f>
        <v>0</v>
      </c>
      <c r="U36" s="62" t="str">
        <f>IF(ISERROR(VLOOKUP($B36,'Race 10'!$B$9:$H$35,4,FALSE))," ",VLOOKUP($B36,'Race 10'!$B$9:$H$35,4,FALSE))</f>
        <v xml:space="preserve"> </v>
      </c>
      <c r="V36" s="58" t="str">
        <f>IF(ISERROR(VLOOKUP($B36,'Race 10'!$B$9:$H$35,5,FALSE)),"0",VLOOKUP($B36,'Race 10'!$B$9:$H$35,5,FALSE))</f>
        <v>0</v>
      </c>
      <c r="W36" s="62" t="str">
        <f>IF(ISERROR(VLOOKUP($B36,'Race 11'!$B$9:$H$39,4,FALSE))," ",VLOOKUP($B36,'Race 11'!$B$9:$H$39,4,FALSE))</f>
        <v xml:space="preserve"> </v>
      </c>
      <c r="X36" s="58" t="str">
        <f>IF(ISERROR(VLOOKUP($B36,'Race 11'!$B$9:$H$39,5,FALSE)),"0",VLOOKUP($B36,'Race 11'!$B$9:$H$39,5,FALSE))</f>
        <v>0</v>
      </c>
      <c r="Y36" s="62" t="str">
        <f>IF(ISERROR(VLOOKUP($B36,'Race 12'!$B$9:$H$43,4,FALSE))," ",VLOOKUP($B36,'Race 12'!$B$9:$H$43,4,FALSE))</f>
        <v xml:space="preserve"> </v>
      </c>
      <c r="Z36" s="58" t="str">
        <f>IF(ISERROR(VLOOKUP($B36,'Race 12'!$B$9:$H$43,5,FALSE)),"0",VLOOKUP($B36,'Race 12'!$B$9:$H$43,5,FALSE))</f>
        <v>0</v>
      </c>
      <c r="AA36" s="100">
        <f t="shared" si="0"/>
        <v>0</v>
      </c>
      <c r="AB36" s="54">
        <f t="shared" si="1"/>
        <v>0</v>
      </c>
      <c r="AD36" s="34"/>
    </row>
    <row r="37" spans="1:30" ht="21" customHeight="1">
      <c r="A37" s="35">
        <v>29</v>
      </c>
      <c r="B37" s="59"/>
      <c r="C37" s="97" t="str">
        <f>IF(ISERROR(VLOOKUP(B37,'Race 1'!$B$11:$F$43,4,FALSE))," ",VLOOKUP(B37,'Race 1'!$B$11:$F$43,4,FALSE))</f>
        <v xml:space="preserve"> </v>
      </c>
      <c r="D37" s="58" t="str">
        <f>IF(ISERROR(VLOOKUP(B37,'Race 1'!$B$11:$F$43,5,FALSE)),"0",VLOOKUP(B37,'Race 1'!$B$11:$F$43,5,FALSE))</f>
        <v>0</v>
      </c>
      <c r="E37" s="97" t="str">
        <f>IF(ISERROR(VLOOKUP($B37,'Race 2'!$B$11:$E$34,4,FALSE))," ",VLOOKUP($B37,'Race 2'!$B$11:$E$34,4,FALSE))</f>
        <v xml:space="preserve"> </v>
      </c>
      <c r="F37" s="58" t="str">
        <f>IF(ISERROR(VLOOKUP($B37,'Race 2'!$B$11:$F$34,5,FALSE)),"0",VLOOKUP($B37,'Race 2'!$B$11:$F$34,5,FALSE))</f>
        <v>0</v>
      </c>
      <c r="G37" s="97" t="str">
        <f>IF(ISERROR(VLOOKUP($B37,'Race 3'!$B$11:$E$37,4,FALSE))," ",VLOOKUP($B37,'Race 3'!$B$11:$E$37,4,FALSE))</f>
        <v xml:space="preserve"> </v>
      </c>
      <c r="H37" s="58" t="str">
        <f>IF(ISERROR(VLOOKUP($B37,'Race 3'!$B$11:$F$37,5,FALSE)),"0",VLOOKUP($B37,'Race 3'!$B$11:$F$37,5,FALSE))</f>
        <v>0</v>
      </c>
      <c r="I37" s="97" t="str">
        <f>IF(ISERROR(VLOOKUP($B37,'Race 4'!$B$11:$E$39,4,FALSE))," ",VLOOKUP($B37,'Race 4'!$B$11:$E$39,4,FALSE))</f>
        <v xml:space="preserve"> </v>
      </c>
      <c r="J37" s="58" t="str">
        <f>IF(ISERROR(VLOOKUP($B37,'Race 4'!$B$11:$F$39,5,FALSE)),"0",VLOOKUP($B37,'Race 4'!$B$11:$F$39,5,FALSE))</f>
        <v>0</v>
      </c>
      <c r="K37" s="97" t="str">
        <f>IF(ISERROR(VLOOKUP($B37,'Race 5'!$B$9:$H$39,4,FALSE))," ",VLOOKUP($B37,'Race 5'!$B$9:$H$39,4,FALSE))</f>
        <v xml:space="preserve"> </v>
      </c>
      <c r="L37" s="58" t="str">
        <f>IF(ISERROR(VLOOKUP($B37,'Race 5'!$B$9:$H$39,5,FALSE)),"0",VLOOKUP($B37,'Race 5'!$B$9:$H$39,5,FALSE))</f>
        <v>0</v>
      </c>
      <c r="M37" s="62" t="str">
        <f>IF(ISERROR(VLOOKUP($B37,'Race 6'!$B$9:$H$52,4,FALSE))," ",VLOOKUP($B37,'Race 6'!$B$9:$H$52,4,FALSE))</f>
        <v xml:space="preserve"> </v>
      </c>
      <c r="N37" s="58" t="str">
        <f>IF(ISERROR(VLOOKUP($B37,'Race 6'!$B$9:$H$52,5,FALSE)),"0",VLOOKUP($B37,'Race 6'!$B$9:$H$52,5,FALSE))</f>
        <v>0</v>
      </c>
      <c r="O37" s="62" t="str">
        <f>IF(ISERROR(VLOOKUP($B37,'Race 7'!$B$9:$H$39,4,FALSE))," ",VLOOKUP($B37,'Race 7'!$B$9:$H$39,4,FALSE))</f>
        <v xml:space="preserve"> </v>
      </c>
      <c r="P37" s="58" t="str">
        <f>IF(ISERROR(VLOOKUP($B37,'Race 7'!$B$9:$H$39,5,FALSE)),"0",VLOOKUP($B37,'Race 7'!$B$9:$H$39,5,FALSE))</f>
        <v>0</v>
      </c>
      <c r="Q37" s="62" t="str">
        <f>IF(ISERROR(VLOOKUP($B37,'Race 8'!$B$9:$H$39,4,FALSE))," ",VLOOKUP($B37,'Race 8'!$B$9:$H$39,4,FALSE))</f>
        <v xml:space="preserve"> </v>
      </c>
      <c r="R37" s="58" t="str">
        <f>IF(ISERROR(VLOOKUP($B37,'Race 8'!$B$9:$H$39,5,FALSE)),"0",VLOOKUP($B37,'Race 8'!$B$9:$H$39,5,FALSE))</f>
        <v>0</v>
      </c>
      <c r="S37" s="62" t="str">
        <f>IF(ISERROR(VLOOKUP($B37,'Race 9'!$B$9:$H$39,4,FALSE))," ",VLOOKUP($B37,'Race 9'!$B$9:$H$39,4,FALSE))</f>
        <v xml:space="preserve"> </v>
      </c>
      <c r="T37" s="58" t="str">
        <f>IF(ISERROR(VLOOKUP($B37,'Race 9'!$B$9:$H$39,5,FALSE)),"0",VLOOKUP($B37,'Race 9'!$B$9:$H$39,5,FALSE))</f>
        <v>0</v>
      </c>
      <c r="U37" s="62" t="str">
        <f>IF(ISERROR(VLOOKUP($B37,'Race 10'!$B$9:$H$35,4,FALSE))," ",VLOOKUP($B37,'Race 10'!$B$9:$H$35,4,FALSE))</f>
        <v xml:space="preserve"> </v>
      </c>
      <c r="V37" s="58" t="str">
        <f>IF(ISERROR(VLOOKUP($B37,'Race 10'!$B$9:$H$35,5,FALSE)),"0",VLOOKUP($B37,'Race 10'!$B$9:$H$35,5,FALSE))</f>
        <v>0</v>
      </c>
      <c r="W37" s="62" t="str">
        <f>IF(ISERROR(VLOOKUP($B37,'Race 11'!$B$9:$H$39,4,FALSE))," ",VLOOKUP($B37,'Race 11'!$B$9:$H$39,4,FALSE))</f>
        <v xml:space="preserve"> </v>
      </c>
      <c r="X37" s="58" t="str">
        <f>IF(ISERROR(VLOOKUP($B37,'Race 11'!$B$9:$H$39,5,FALSE)),"0",VLOOKUP($B37,'Race 11'!$B$9:$H$39,5,FALSE))</f>
        <v>0</v>
      </c>
      <c r="Y37" s="62" t="str">
        <f>IF(ISERROR(VLOOKUP($B37,'Race 12'!$B$9:$H$43,4,FALSE))," ",VLOOKUP($B37,'Race 12'!$B$9:$H$43,4,FALSE))</f>
        <v xml:space="preserve"> </v>
      </c>
      <c r="Z37" s="58" t="str">
        <f>IF(ISERROR(VLOOKUP($B37,'Race 12'!$B$9:$H$43,5,FALSE)),"0",VLOOKUP($B37,'Race 12'!$B$9:$H$43,5,FALSE))</f>
        <v>0</v>
      </c>
      <c r="AA37" s="100">
        <f t="shared" si="0"/>
        <v>0</v>
      </c>
      <c r="AB37" s="54">
        <f t="shared" si="1"/>
        <v>0</v>
      </c>
      <c r="AD37" s="34"/>
    </row>
    <row r="38" spans="1:30" ht="21" customHeight="1">
      <c r="A38" s="35">
        <v>30</v>
      </c>
      <c r="B38" s="59"/>
      <c r="C38" s="97" t="str">
        <f>IF(ISERROR(VLOOKUP(B38,'Race 1'!$B$11:$F$43,4,FALSE))," ",VLOOKUP(B38,'Race 1'!$B$11:$F$43,4,FALSE))</f>
        <v xml:space="preserve"> </v>
      </c>
      <c r="D38" s="58" t="str">
        <f>IF(ISERROR(VLOOKUP(B38,'Race 1'!$B$11:$F$43,5,FALSE)),"0",VLOOKUP(B38,'Race 1'!$B$11:$F$43,5,FALSE))</f>
        <v>0</v>
      </c>
      <c r="E38" s="97" t="str">
        <f>IF(ISERROR(VLOOKUP($B38,'Race 2'!$B$11:$E$34,4,FALSE))," ",VLOOKUP($B38,'Race 2'!$B$11:$E$34,4,FALSE))</f>
        <v xml:space="preserve"> </v>
      </c>
      <c r="F38" s="58" t="str">
        <f>IF(ISERROR(VLOOKUP($B38,'Race 2'!$B$11:$F$34,5,FALSE)),"0",VLOOKUP($B38,'Race 2'!$B$11:$F$34,5,FALSE))</f>
        <v>0</v>
      </c>
      <c r="G38" s="97" t="str">
        <f>IF(ISERROR(VLOOKUP($B38,'Race 3'!$B$11:$E$37,4,FALSE))," ",VLOOKUP($B38,'Race 3'!$B$11:$E$37,4,FALSE))</f>
        <v xml:space="preserve"> </v>
      </c>
      <c r="H38" s="58" t="str">
        <f>IF(ISERROR(VLOOKUP($B38,'Race 3'!$B$11:$F$37,5,FALSE)),"0",VLOOKUP($B38,'Race 3'!$B$11:$F$37,5,FALSE))</f>
        <v>0</v>
      </c>
      <c r="I38" s="97" t="str">
        <f>IF(ISERROR(VLOOKUP($B38,'Race 4'!$B$11:$E$39,4,FALSE))," ",VLOOKUP($B38,'Race 4'!$B$11:$E$39,4,FALSE))</f>
        <v xml:space="preserve"> </v>
      </c>
      <c r="J38" s="58" t="str">
        <f>IF(ISERROR(VLOOKUP($B38,'Race 4'!$B$11:$F$39,5,FALSE)),"0",VLOOKUP($B38,'Race 4'!$B$11:$F$39,5,FALSE))</f>
        <v>0</v>
      </c>
      <c r="K38" s="97" t="str">
        <f>IF(ISERROR(VLOOKUP($B38,'Race 5'!$B$9:$H$39,4,FALSE))," ",VLOOKUP($B38,'Race 5'!$B$9:$H$39,4,FALSE))</f>
        <v xml:space="preserve"> </v>
      </c>
      <c r="L38" s="58" t="str">
        <f>IF(ISERROR(VLOOKUP($B38,'Race 5'!$B$9:$H$39,5,FALSE)),"0",VLOOKUP($B38,'Race 5'!$B$9:$H$39,5,FALSE))</f>
        <v>0</v>
      </c>
      <c r="M38" s="62" t="str">
        <f>IF(ISERROR(VLOOKUP($B38,'Race 6'!$B$9:$H$52,4,FALSE))," ",VLOOKUP($B38,'Race 6'!$B$9:$H$52,4,FALSE))</f>
        <v xml:space="preserve"> </v>
      </c>
      <c r="N38" s="58" t="str">
        <f>IF(ISERROR(VLOOKUP($B38,'Race 6'!$B$9:$H$52,5,FALSE)),"0",VLOOKUP($B38,'Race 6'!$B$9:$H$52,5,FALSE))</f>
        <v>0</v>
      </c>
      <c r="O38" s="62" t="str">
        <f>IF(ISERROR(VLOOKUP($B38,'Race 7'!$B$9:$H$39,4,FALSE))," ",VLOOKUP($B38,'Race 7'!$B$9:$H$39,4,FALSE))</f>
        <v xml:space="preserve"> </v>
      </c>
      <c r="P38" s="58" t="str">
        <f>IF(ISERROR(VLOOKUP($B38,'Race 7'!$B$9:$H$39,5,FALSE)),"0",VLOOKUP($B38,'Race 7'!$B$9:$H$39,5,FALSE))</f>
        <v>0</v>
      </c>
      <c r="Q38" s="62" t="str">
        <f>IF(ISERROR(VLOOKUP($B38,'Race 8'!$B$9:$H$39,4,FALSE))," ",VLOOKUP($B38,'Race 8'!$B$9:$H$39,4,FALSE))</f>
        <v xml:space="preserve"> </v>
      </c>
      <c r="R38" s="58" t="str">
        <f>IF(ISERROR(VLOOKUP($B38,'Race 8'!$B$9:$H$39,5,FALSE)),"0",VLOOKUP($B38,'Race 8'!$B$9:$H$39,5,FALSE))</f>
        <v>0</v>
      </c>
      <c r="S38" s="62" t="str">
        <f>IF(ISERROR(VLOOKUP($B38,'Race 9'!$B$9:$H$39,4,FALSE))," ",VLOOKUP($B38,'Race 9'!$B$9:$H$39,4,FALSE))</f>
        <v xml:space="preserve"> </v>
      </c>
      <c r="T38" s="58" t="str">
        <f>IF(ISERROR(VLOOKUP($B38,'Race 9'!$B$9:$H$39,5,FALSE)),"0",VLOOKUP($B38,'Race 9'!$B$9:$H$39,5,FALSE))</f>
        <v>0</v>
      </c>
      <c r="U38" s="62" t="str">
        <f>IF(ISERROR(VLOOKUP($B38,'Race 10'!$B$9:$H$35,4,FALSE))," ",VLOOKUP($B38,'Race 10'!$B$9:$H$35,4,FALSE))</f>
        <v xml:space="preserve"> </v>
      </c>
      <c r="V38" s="58" t="str">
        <f>IF(ISERROR(VLOOKUP($B38,'Race 10'!$B$9:$H$35,5,FALSE)),"0",VLOOKUP($B38,'Race 10'!$B$9:$H$35,5,FALSE))</f>
        <v>0</v>
      </c>
      <c r="W38" s="62" t="str">
        <f>IF(ISERROR(VLOOKUP($B38,'Race 11'!$B$9:$H$39,4,FALSE))," ",VLOOKUP($B38,'Race 11'!$B$9:$H$39,4,FALSE))</f>
        <v xml:space="preserve"> </v>
      </c>
      <c r="X38" s="58" t="str">
        <f>IF(ISERROR(VLOOKUP($B38,'Race 11'!$B$9:$H$39,5,FALSE)),"0",VLOOKUP($B38,'Race 11'!$B$9:$H$39,5,FALSE))</f>
        <v>0</v>
      </c>
      <c r="Y38" s="62" t="str">
        <f>IF(ISERROR(VLOOKUP($B38,'Race 12'!$B$9:$H$43,4,FALSE))," ",VLOOKUP($B38,'Race 12'!$B$9:$H$43,4,FALSE))</f>
        <v xml:space="preserve"> </v>
      </c>
      <c r="Z38" s="58" t="str">
        <f>IF(ISERROR(VLOOKUP($B38,'Race 12'!$B$9:$H$43,5,FALSE)),"0",VLOOKUP($B38,'Race 12'!$B$9:$H$43,5,FALSE))</f>
        <v>0</v>
      </c>
      <c r="AA38" s="100">
        <f t="shared" si="0"/>
        <v>0</v>
      </c>
      <c r="AB38" s="54">
        <f t="shared" si="1"/>
        <v>0</v>
      </c>
      <c r="AD38" s="34"/>
    </row>
    <row r="39" spans="1:30" ht="21" customHeight="1">
      <c r="A39" s="35">
        <v>31</v>
      </c>
      <c r="B39" s="59"/>
      <c r="C39" s="97" t="str">
        <f>IF(ISERROR(VLOOKUP(B39,'Race 1'!$B$11:$F$43,4,FALSE))," ",VLOOKUP(B39,'Race 1'!$B$11:$F$43,4,FALSE))</f>
        <v xml:space="preserve"> </v>
      </c>
      <c r="D39" s="58" t="str">
        <f>IF(ISERROR(VLOOKUP(B39,'Race 1'!$B$11:$F$43,5,FALSE)),"0",VLOOKUP(B39,'Race 1'!$B$11:$F$43,5,FALSE))</f>
        <v>0</v>
      </c>
      <c r="E39" s="97" t="str">
        <f>IF(ISERROR(VLOOKUP($B39,'Race 2'!$B$11:$E$34,4,FALSE))," ",VLOOKUP($B39,'Race 2'!$B$11:$E$34,4,FALSE))</f>
        <v xml:space="preserve"> </v>
      </c>
      <c r="F39" s="58" t="str">
        <f>IF(ISERROR(VLOOKUP($B39,'Race 2'!$B$11:$F$34,5,FALSE)),"0",VLOOKUP($B39,'Race 2'!$B$11:$F$34,5,FALSE))</f>
        <v>0</v>
      </c>
      <c r="G39" s="97" t="str">
        <f>IF(ISERROR(VLOOKUP($B39,'Race 3'!$B$11:$E$37,4,FALSE))," ",VLOOKUP($B39,'Race 3'!$B$11:$E$37,4,FALSE))</f>
        <v xml:space="preserve"> </v>
      </c>
      <c r="H39" s="58" t="str">
        <f>IF(ISERROR(VLOOKUP($B39,'Race 3'!$B$11:$F$37,5,FALSE)),"0",VLOOKUP($B39,'Race 3'!$B$11:$F$37,5,FALSE))</f>
        <v>0</v>
      </c>
      <c r="I39" s="97" t="str">
        <f>IF(ISERROR(VLOOKUP($B39,'Race 4'!$B$11:$E$39,4,FALSE))," ",VLOOKUP($B39,'Race 4'!$B$11:$E$39,4,FALSE))</f>
        <v xml:space="preserve"> </v>
      </c>
      <c r="J39" s="58" t="str">
        <f>IF(ISERROR(VLOOKUP($B39,'Race 4'!$B$11:$F$39,5,FALSE)),"0",VLOOKUP($B39,'Race 4'!$B$11:$F$39,5,FALSE))</f>
        <v>0</v>
      </c>
      <c r="K39" s="97" t="str">
        <f>IF(ISERROR(VLOOKUP($B39,'Race 5'!$B$9:$H$39,4,FALSE))," ",VLOOKUP($B39,'Race 5'!$B$9:$H$39,4,FALSE))</f>
        <v xml:space="preserve"> </v>
      </c>
      <c r="L39" s="58" t="str">
        <f>IF(ISERROR(VLOOKUP($B39,'Race 5'!$B$9:$H$39,5,FALSE)),"0",VLOOKUP($B39,'Race 5'!$B$9:$H$39,5,FALSE))</f>
        <v>0</v>
      </c>
      <c r="M39" s="62" t="str">
        <f>IF(ISERROR(VLOOKUP($B39,'Race 6'!$B$9:$H$52,4,FALSE))," ",VLOOKUP($B39,'Race 6'!$B$9:$H$52,4,FALSE))</f>
        <v xml:space="preserve"> </v>
      </c>
      <c r="N39" s="58" t="str">
        <f>IF(ISERROR(VLOOKUP($B39,'Race 6'!$B$9:$H$52,5,FALSE)),"0",VLOOKUP($B39,'Race 6'!$B$9:$H$52,5,FALSE))</f>
        <v>0</v>
      </c>
      <c r="O39" s="62" t="str">
        <f>IF(ISERROR(VLOOKUP($B39,'Race 7'!$B$9:$H$39,4,FALSE))," ",VLOOKUP($B39,'Race 7'!$B$9:$H$39,4,FALSE))</f>
        <v xml:space="preserve"> </v>
      </c>
      <c r="P39" s="58" t="str">
        <f>IF(ISERROR(VLOOKUP($B39,'Race 7'!$B$9:$H$39,5,FALSE)),"0",VLOOKUP($B39,'Race 7'!$B$9:$H$39,5,FALSE))</f>
        <v>0</v>
      </c>
      <c r="Q39" s="62" t="str">
        <f>IF(ISERROR(VLOOKUP($B39,'Race 8'!$B$9:$H$39,4,FALSE))," ",VLOOKUP($B39,'Race 8'!$B$9:$H$39,4,FALSE))</f>
        <v xml:space="preserve"> </v>
      </c>
      <c r="R39" s="58" t="str">
        <f>IF(ISERROR(VLOOKUP($B39,'Race 8'!$B$9:$H$39,5,FALSE)),"0",VLOOKUP($B39,'Race 8'!$B$9:$H$39,5,FALSE))</f>
        <v>0</v>
      </c>
      <c r="S39" s="62" t="str">
        <f>IF(ISERROR(VLOOKUP($B39,'Race 9'!$B$9:$H$39,4,FALSE))," ",VLOOKUP($B39,'Race 9'!$B$9:$H$39,4,FALSE))</f>
        <v xml:space="preserve"> </v>
      </c>
      <c r="T39" s="58" t="str">
        <f>IF(ISERROR(VLOOKUP($B39,'Race 9'!$B$9:$H$39,5,FALSE)),"0",VLOOKUP($B39,'Race 9'!$B$9:$H$39,5,FALSE))</f>
        <v>0</v>
      </c>
      <c r="U39" s="62" t="str">
        <f>IF(ISERROR(VLOOKUP($B39,'Race 10'!$B$9:$H$35,4,FALSE))," ",VLOOKUP($B39,'Race 10'!$B$9:$H$35,4,FALSE))</f>
        <v xml:space="preserve"> </v>
      </c>
      <c r="V39" s="58" t="str">
        <f>IF(ISERROR(VLOOKUP($B39,'Race 10'!$B$9:$H$35,5,FALSE)),"0",VLOOKUP($B39,'Race 10'!$B$9:$H$35,5,FALSE))</f>
        <v>0</v>
      </c>
      <c r="W39" s="62" t="str">
        <f>IF(ISERROR(VLOOKUP($B39,'Race 11'!$B$9:$H$39,4,FALSE))," ",VLOOKUP($B39,'Race 11'!$B$9:$H$39,4,FALSE))</f>
        <v xml:space="preserve"> </v>
      </c>
      <c r="X39" s="58" t="str">
        <f>IF(ISERROR(VLOOKUP($B39,'Race 11'!$B$9:$H$39,5,FALSE)),"0",VLOOKUP($B39,'Race 11'!$B$9:$H$39,5,FALSE))</f>
        <v>0</v>
      </c>
      <c r="Y39" s="62" t="str">
        <f>IF(ISERROR(VLOOKUP($B39,'Race 12'!$B$9:$H$43,4,FALSE))," ",VLOOKUP($B39,'Race 12'!$B$9:$H$43,4,FALSE))</f>
        <v xml:space="preserve"> </v>
      </c>
      <c r="Z39" s="58" t="str">
        <f>IF(ISERROR(VLOOKUP($B39,'Race 12'!$B$9:$H$43,5,FALSE)),"0",VLOOKUP($B39,'Race 12'!$B$9:$H$43,5,FALSE))</f>
        <v>0</v>
      </c>
      <c r="AA39" s="100">
        <f t="shared" si="0"/>
        <v>0</v>
      </c>
      <c r="AB39" s="54">
        <f t="shared" si="1"/>
        <v>0</v>
      </c>
      <c r="AD39" s="34"/>
    </row>
    <row r="40" spans="1:30" ht="21" customHeight="1">
      <c r="A40" s="35">
        <v>32</v>
      </c>
      <c r="B40" s="59"/>
      <c r="C40" s="97" t="str">
        <f>IF(ISERROR(VLOOKUP(B40,'Race 1'!$B$11:$F$43,4,FALSE))," ",VLOOKUP(B40,'Race 1'!$B$11:$F$43,4,FALSE))</f>
        <v xml:space="preserve"> </v>
      </c>
      <c r="D40" s="58" t="str">
        <f>IF(ISERROR(VLOOKUP(B40,'Race 1'!$B$11:$F$43,5,FALSE)),"0",VLOOKUP(B40,'Race 1'!$B$11:$F$43,5,FALSE))</f>
        <v>0</v>
      </c>
      <c r="E40" s="97" t="str">
        <f>IF(ISERROR(VLOOKUP($B40,'Race 2'!$B$11:$E$34,4,FALSE))," ",VLOOKUP($B40,'Race 2'!$B$11:$E$34,4,FALSE))</f>
        <v xml:space="preserve"> </v>
      </c>
      <c r="F40" s="58" t="str">
        <f>IF(ISERROR(VLOOKUP($B40,'Race 2'!$B$11:$F$34,5,FALSE)),"0",VLOOKUP($B40,'Race 2'!$B$11:$F$34,5,FALSE))</f>
        <v>0</v>
      </c>
      <c r="G40" s="97" t="str">
        <f>IF(ISERROR(VLOOKUP($B40,'Race 3'!$B$11:$E$37,4,FALSE))," ",VLOOKUP($B40,'Race 3'!$B$11:$E$37,4,FALSE))</f>
        <v xml:space="preserve"> </v>
      </c>
      <c r="H40" s="58" t="str">
        <f>IF(ISERROR(VLOOKUP($B40,'Race 3'!$B$11:$F$37,5,FALSE)),"0",VLOOKUP($B40,'Race 3'!$B$11:$F$37,5,FALSE))</f>
        <v>0</v>
      </c>
      <c r="I40" s="97" t="str">
        <f>IF(ISERROR(VLOOKUP($B40,'Race 4'!$B$11:$E$39,4,FALSE))," ",VLOOKUP($B40,'Race 4'!$B$11:$E$39,4,FALSE))</f>
        <v xml:space="preserve"> </v>
      </c>
      <c r="J40" s="58" t="str">
        <f>IF(ISERROR(VLOOKUP($B40,'Race 4'!$B$11:$F$39,5,FALSE)),"0",VLOOKUP($B40,'Race 4'!$B$11:$F$39,5,FALSE))</f>
        <v>0</v>
      </c>
      <c r="K40" s="97" t="str">
        <f>IF(ISERROR(VLOOKUP($B40,'Race 5'!$B$9:$H$39,4,FALSE))," ",VLOOKUP($B40,'Race 5'!$B$9:$H$39,4,FALSE))</f>
        <v xml:space="preserve"> </v>
      </c>
      <c r="L40" s="58" t="str">
        <f>IF(ISERROR(VLOOKUP($B40,'Race 5'!$B$9:$H$39,5,FALSE)),"0",VLOOKUP($B40,'Race 5'!$B$9:$H$39,5,FALSE))</f>
        <v>0</v>
      </c>
      <c r="M40" s="62" t="str">
        <f>IF(ISERROR(VLOOKUP($B40,'Race 6'!$B$9:$H$52,4,FALSE))," ",VLOOKUP($B40,'Race 6'!$B$9:$H$52,4,FALSE))</f>
        <v xml:space="preserve"> </v>
      </c>
      <c r="N40" s="58" t="str">
        <f>IF(ISERROR(VLOOKUP($B40,'Race 6'!$B$9:$H$52,5,FALSE)),"0",VLOOKUP($B40,'Race 6'!$B$9:$H$52,5,FALSE))</f>
        <v>0</v>
      </c>
      <c r="O40" s="62" t="str">
        <f>IF(ISERROR(VLOOKUP($B40,'Race 7'!$B$9:$H$39,4,FALSE))," ",VLOOKUP($B40,'Race 7'!$B$9:$H$39,4,FALSE))</f>
        <v xml:space="preserve"> </v>
      </c>
      <c r="P40" s="58" t="str">
        <f>IF(ISERROR(VLOOKUP($B40,'Race 7'!$B$9:$H$39,5,FALSE)),"0",VLOOKUP($B40,'Race 7'!$B$9:$H$39,5,FALSE))</f>
        <v>0</v>
      </c>
      <c r="Q40" s="62" t="str">
        <f>IF(ISERROR(VLOOKUP($B40,'Race 8'!$B$9:$H$39,4,FALSE))," ",VLOOKUP($B40,'Race 8'!$B$9:$H$39,4,FALSE))</f>
        <v xml:space="preserve"> </v>
      </c>
      <c r="R40" s="58" t="str">
        <f>IF(ISERROR(VLOOKUP($B40,'Race 8'!$B$9:$H$39,5,FALSE)),"0",VLOOKUP($B40,'Race 8'!$B$9:$H$39,5,FALSE))</f>
        <v>0</v>
      </c>
      <c r="S40" s="62" t="str">
        <f>IF(ISERROR(VLOOKUP($B40,'Race 9'!$B$9:$H$39,4,FALSE))," ",VLOOKUP($B40,'Race 9'!$B$9:$H$39,4,FALSE))</f>
        <v xml:space="preserve"> </v>
      </c>
      <c r="T40" s="58" t="str">
        <f>IF(ISERROR(VLOOKUP($B40,'Race 9'!$B$9:$H$39,5,FALSE)),"0",VLOOKUP($B40,'Race 9'!$B$9:$H$39,5,FALSE))</f>
        <v>0</v>
      </c>
      <c r="U40" s="62" t="str">
        <f>IF(ISERROR(VLOOKUP($B40,'Race 10'!$B$9:$H$35,4,FALSE))," ",VLOOKUP($B40,'Race 10'!$B$9:$H$35,4,FALSE))</f>
        <v xml:space="preserve"> </v>
      </c>
      <c r="V40" s="58" t="str">
        <f>IF(ISERROR(VLOOKUP($B40,'Race 10'!$B$9:$H$35,5,FALSE)),"0",VLOOKUP($B40,'Race 10'!$B$9:$H$35,5,FALSE))</f>
        <v>0</v>
      </c>
      <c r="W40" s="62" t="str">
        <f>IF(ISERROR(VLOOKUP($B40,'Race 11'!$B$9:$H$39,4,FALSE))," ",VLOOKUP($B40,'Race 11'!$B$9:$H$39,4,FALSE))</f>
        <v xml:space="preserve"> </v>
      </c>
      <c r="X40" s="58" t="str">
        <f>IF(ISERROR(VLOOKUP($B40,'Race 11'!$B$9:$H$39,5,FALSE)),"0",VLOOKUP($B40,'Race 11'!$B$9:$H$39,5,FALSE))</f>
        <v>0</v>
      </c>
      <c r="Y40" s="62" t="str">
        <f>IF(ISERROR(VLOOKUP($B40,'Race 12'!$B$9:$H$43,4,FALSE))," ",VLOOKUP($B40,'Race 12'!$B$9:$H$43,4,FALSE))</f>
        <v xml:space="preserve"> </v>
      </c>
      <c r="Z40" s="58" t="str">
        <f>IF(ISERROR(VLOOKUP($B40,'Race 12'!$B$9:$H$43,5,FALSE)),"0",VLOOKUP($B40,'Race 12'!$B$9:$H$43,5,FALSE))</f>
        <v>0</v>
      </c>
      <c r="AA40" s="100">
        <f t="shared" si="0"/>
        <v>0</v>
      </c>
      <c r="AB40" s="54">
        <f t="shared" si="1"/>
        <v>0</v>
      </c>
      <c r="AD40" s="34"/>
    </row>
    <row r="41" spans="1:30" ht="21" customHeight="1">
      <c r="A41" s="35">
        <v>33</v>
      </c>
      <c r="B41" s="59"/>
      <c r="C41" s="97" t="str">
        <f>IF(ISERROR(VLOOKUP(B41,'Race 1'!$B$11:$F$43,4,FALSE))," ",VLOOKUP(B41,'Race 1'!$B$11:$F$43,4,FALSE))</f>
        <v xml:space="preserve"> </v>
      </c>
      <c r="D41" s="58" t="str">
        <f>IF(ISERROR(VLOOKUP(B41,'Race 1'!$B$11:$F$43,5,FALSE)),"0",VLOOKUP(B41,'Race 1'!$B$11:$F$43,5,FALSE))</f>
        <v>0</v>
      </c>
      <c r="E41" s="97" t="str">
        <f>IF(ISERROR(VLOOKUP($B41,'Race 2'!$B$11:$E$34,4,FALSE))," ",VLOOKUP($B41,'Race 2'!$B$11:$E$34,4,FALSE))</f>
        <v xml:space="preserve"> </v>
      </c>
      <c r="F41" s="58" t="str">
        <f>IF(ISERROR(VLOOKUP($B41,'Race 2'!$B$11:$F$34,5,FALSE)),"0",VLOOKUP($B41,'Race 2'!$B$11:$F$34,5,FALSE))</f>
        <v>0</v>
      </c>
      <c r="G41" s="97" t="str">
        <f>IF(ISERROR(VLOOKUP($B41,'Race 3'!$B$11:$E$37,4,FALSE))," ",VLOOKUP($B41,'Race 3'!$B$11:$E$37,4,FALSE))</f>
        <v xml:space="preserve"> </v>
      </c>
      <c r="H41" s="58" t="str">
        <f>IF(ISERROR(VLOOKUP($B41,'Race 3'!$B$11:$F$37,5,FALSE)),"0",VLOOKUP($B41,'Race 3'!$B$11:$F$37,5,FALSE))</f>
        <v>0</v>
      </c>
      <c r="I41" s="97" t="str">
        <f>IF(ISERROR(VLOOKUP($B41,'Race 4'!$B$11:$E$39,4,FALSE))," ",VLOOKUP($B41,'Race 4'!$B$11:$E$39,4,FALSE))</f>
        <v xml:space="preserve"> </v>
      </c>
      <c r="J41" s="58" t="str">
        <f>IF(ISERROR(VLOOKUP($B41,'Race 4'!$B$11:$F$39,5,FALSE)),"0",VLOOKUP($B41,'Race 4'!$B$11:$F$39,5,FALSE))</f>
        <v>0</v>
      </c>
      <c r="K41" s="97" t="str">
        <f>IF(ISERROR(VLOOKUP($B41,'Race 5'!$B$9:$H$39,4,FALSE))," ",VLOOKUP($B41,'Race 5'!$B$9:$H$39,4,FALSE))</f>
        <v xml:space="preserve"> </v>
      </c>
      <c r="L41" s="58" t="str">
        <f>IF(ISERROR(VLOOKUP($B41,'Race 5'!$B$9:$H$39,5,FALSE)),"0",VLOOKUP($B41,'Race 5'!$B$9:$H$39,5,FALSE))</f>
        <v>0</v>
      </c>
      <c r="M41" s="62" t="str">
        <f>IF(ISERROR(VLOOKUP($B41,'Race 6'!$B$9:$H$52,4,FALSE))," ",VLOOKUP($B41,'Race 6'!$B$9:$H$52,4,FALSE))</f>
        <v xml:space="preserve"> </v>
      </c>
      <c r="N41" s="58" t="str">
        <f>IF(ISERROR(VLOOKUP($B41,'Race 6'!$B$9:$H$52,5,FALSE)),"0",VLOOKUP($B41,'Race 6'!$B$9:$H$52,5,FALSE))</f>
        <v>0</v>
      </c>
      <c r="O41" s="62" t="str">
        <f>IF(ISERROR(VLOOKUP($B41,'Race 7'!$B$9:$H$39,4,FALSE))," ",VLOOKUP($B41,'Race 7'!$B$9:$H$39,4,FALSE))</f>
        <v xml:space="preserve"> </v>
      </c>
      <c r="P41" s="58" t="str">
        <f>IF(ISERROR(VLOOKUP($B41,'Race 7'!$B$9:$H$39,5,FALSE)),"0",VLOOKUP($B41,'Race 7'!$B$9:$H$39,5,FALSE))</f>
        <v>0</v>
      </c>
      <c r="Q41" s="62" t="str">
        <f>IF(ISERROR(VLOOKUP($B41,'Race 8'!$B$9:$H$39,4,FALSE))," ",VLOOKUP($B41,'Race 8'!$B$9:$H$39,4,FALSE))</f>
        <v xml:space="preserve"> </v>
      </c>
      <c r="R41" s="58" t="str">
        <f>IF(ISERROR(VLOOKUP($B41,'Race 8'!$B$9:$H$39,5,FALSE)),"0",VLOOKUP($B41,'Race 8'!$B$9:$H$39,5,FALSE))</f>
        <v>0</v>
      </c>
      <c r="S41" s="62" t="str">
        <f>IF(ISERROR(VLOOKUP($B41,'Race 9'!$B$9:$H$39,4,FALSE))," ",VLOOKUP($B41,'Race 9'!$B$9:$H$39,4,FALSE))</f>
        <v xml:space="preserve"> </v>
      </c>
      <c r="T41" s="58" t="str">
        <f>IF(ISERROR(VLOOKUP($B41,'Race 9'!$B$9:$H$39,5,FALSE)),"0",VLOOKUP($B41,'Race 9'!$B$9:$H$39,5,FALSE))</f>
        <v>0</v>
      </c>
      <c r="U41" s="62" t="str">
        <f>IF(ISERROR(VLOOKUP($B41,'Race 10'!$B$9:$H$35,4,FALSE))," ",VLOOKUP($B41,'Race 10'!$B$9:$H$35,4,FALSE))</f>
        <v xml:space="preserve"> </v>
      </c>
      <c r="V41" s="58" t="str">
        <f>IF(ISERROR(VLOOKUP($B41,'Race 10'!$B$9:$H$35,5,FALSE)),"0",VLOOKUP($B41,'Race 10'!$B$9:$H$35,5,FALSE))</f>
        <v>0</v>
      </c>
      <c r="W41" s="62" t="str">
        <f>IF(ISERROR(VLOOKUP($B41,'Race 11'!$B$9:$H$39,4,FALSE))," ",VLOOKUP($B41,'Race 11'!$B$9:$H$39,4,FALSE))</f>
        <v xml:space="preserve"> </v>
      </c>
      <c r="X41" s="58" t="str">
        <f>IF(ISERROR(VLOOKUP($B41,'Race 11'!$B$9:$H$39,5,FALSE)),"0",VLOOKUP($B41,'Race 11'!$B$9:$H$39,5,FALSE))</f>
        <v>0</v>
      </c>
      <c r="Y41" s="62" t="str">
        <f>IF(ISERROR(VLOOKUP($B41,'Race 12'!$B$9:$H$43,4,FALSE))," ",VLOOKUP($B41,'Race 12'!$B$9:$H$43,4,FALSE))</f>
        <v xml:space="preserve"> </v>
      </c>
      <c r="Z41" s="58" t="str">
        <f>IF(ISERROR(VLOOKUP($B41,'Race 12'!$B$9:$H$43,5,FALSE)),"0",VLOOKUP($B41,'Race 12'!$B$9:$H$43,5,FALSE))</f>
        <v>0</v>
      </c>
      <c r="AA41" s="100">
        <f t="shared" ref="AA41:AA67" si="2">D41+F41+H41+J41+L41+N41+P41+R41+T41+V41+X41+Z41</f>
        <v>0</v>
      </c>
      <c r="AB41" s="54">
        <f t="shared" ref="AB41:AB67" si="3">COUNT(Z41,X41,V41,T41,R41,P41,N41,L41,J41,H41,F41,D41)</f>
        <v>0</v>
      </c>
      <c r="AD41" s="34"/>
    </row>
    <row r="42" spans="1:30" ht="21" customHeight="1">
      <c r="A42" s="35">
        <v>34</v>
      </c>
      <c r="B42" s="59"/>
      <c r="C42" s="97" t="str">
        <f>IF(ISERROR(VLOOKUP(B42,'Race 1'!$B$11:$F$43,4,FALSE))," ",VLOOKUP(B42,'Race 1'!$B$11:$F$43,4,FALSE))</f>
        <v xml:space="preserve"> </v>
      </c>
      <c r="D42" s="58" t="str">
        <f>IF(ISERROR(VLOOKUP(B42,'Race 1'!$B$11:$F$43,5,FALSE)),"0",VLOOKUP(B42,'Race 1'!$B$11:$F$43,5,FALSE))</f>
        <v>0</v>
      </c>
      <c r="E42" s="97" t="str">
        <f>IF(ISERROR(VLOOKUP($B42,'Race 2'!$B$11:$E$34,4,FALSE))," ",VLOOKUP($B42,'Race 2'!$B$11:$E$34,4,FALSE))</f>
        <v xml:space="preserve"> </v>
      </c>
      <c r="F42" s="58" t="str">
        <f>IF(ISERROR(VLOOKUP($B42,'Race 2'!$B$11:$F$34,5,FALSE)),"0",VLOOKUP($B42,'Race 2'!$B$11:$F$34,5,FALSE))</f>
        <v>0</v>
      </c>
      <c r="G42" s="97" t="str">
        <f>IF(ISERROR(VLOOKUP($B42,'Race 3'!$B$11:$E$37,4,FALSE))," ",VLOOKUP($B42,'Race 3'!$B$11:$E$37,4,FALSE))</f>
        <v xml:space="preserve"> </v>
      </c>
      <c r="H42" s="58" t="str">
        <f>IF(ISERROR(VLOOKUP($B42,'Race 3'!$B$11:$F$37,5,FALSE)),"0",VLOOKUP($B42,'Race 3'!$B$11:$F$37,5,FALSE))</f>
        <v>0</v>
      </c>
      <c r="I42" s="97" t="str">
        <f>IF(ISERROR(VLOOKUP($B42,'Race 4'!$B$11:$E$39,4,FALSE))," ",VLOOKUP($B42,'Race 4'!$B$11:$E$39,4,FALSE))</f>
        <v xml:space="preserve"> </v>
      </c>
      <c r="J42" s="58" t="str">
        <f>IF(ISERROR(VLOOKUP($B42,'Race 4'!$B$11:$F$39,5,FALSE)),"0",VLOOKUP($B42,'Race 4'!$B$11:$F$39,5,FALSE))</f>
        <v>0</v>
      </c>
      <c r="K42" s="97" t="str">
        <f>IF(ISERROR(VLOOKUP($B42,'Race 5'!$B$9:$H$39,4,FALSE))," ",VLOOKUP($B42,'Race 5'!$B$9:$H$39,4,FALSE))</f>
        <v xml:space="preserve"> </v>
      </c>
      <c r="L42" s="58" t="str">
        <f>IF(ISERROR(VLOOKUP($B42,'Race 5'!$B$9:$H$39,5,FALSE)),"0",VLOOKUP($B42,'Race 5'!$B$9:$H$39,5,FALSE))</f>
        <v>0</v>
      </c>
      <c r="M42" s="62" t="str">
        <f>IF(ISERROR(VLOOKUP($B42,'Race 6'!$B$9:$H$52,4,FALSE))," ",VLOOKUP($B42,'Race 6'!$B$9:$H$52,4,FALSE))</f>
        <v xml:space="preserve"> </v>
      </c>
      <c r="N42" s="58" t="str">
        <f>IF(ISERROR(VLOOKUP($B42,'Race 6'!$B$9:$H$52,5,FALSE)),"0",VLOOKUP($B42,'Race 6'!$B$9:$H$52,5,FALSE))</f>
        <v>0</v>
      </c>
      <c r="O42" s="62" t="str">
        <f>IF(ISERROR(VLOOKUP($B42,'Race 7'!$B$9:$H$39,4,FALSE))," ",VLOOKUP($B42,'Race 7'!$B$9:$H$39,4,FALSE))</f>
        <v xml:space="preserve"> </v>
      </c>
      <c r="P42" s="58" t="str">
        <f>IF(ISERROR(VLOOKUP($B42,'Race 7'!$B$9:$H$39,5,FALSE)),"0",VLOOKUP($B42,'Race 7'!$B$9:$H$39,5,FALSE))</f>
        <v>0</v>
      </c>
      <c r="Q42" s="62" t="str">
        <f>IF(ISERROR(VLOOKUP($B42,'Race 8'!$B$9:$H$39,4,FALSE))," ",VLOOKUP($B42,'Race 8'!$B$9:$H$39,4,FALSE))</f>
        <v xml:space="preserve"> </v>
      </c>
      <c r="R42" s="58" t="str">
        <f>IF(ISERROR(VLOOKUP($B42,'Race 8'!$B$9:$H$39,5,FALSE)),"0",VLOOKUP($B42,'Race 8'!$B$9:$H$39,5,FALSE))</f>
        <v>0</v>
      </c>
      <c r="S42" s="62" t="str">
        <f>IF(ISERROR(VLOOKUP($B42,'Race 9'!$B$9:$H$39,4,FALSE))," ",VLOOKUP($B42,'Race 9'!$B$9:$H$39,4,FALSE))</f>
        <v xml:space="preserve"> </v>
      </c>
      <c r="T42" s="58" t="str">
        <f>IF(ISERROR(VLOOKUP($B42,'Race 9'!$B$9:$H$39,5,FALSE)),"0",VLOOKUP($B42,'Race 9'!$B$9:$H$39,5,FALSE))</f>
        <v>0</v>
      </c>
      <c r="U42" s="62" t="str">
        <f>IF(ISERROR(VLOOKUP($B42,'Race 10'!$B$9:$H$35,4,FALSE))," ",VLOOKUP($B42,'Race 10'!$B$9:$H$35,4,FALSE))</f>
        <v xml:space="preserve"> </v>
      </c>
      <c r="V42" s="58" t="str">
        <f>IF(ISERROR(VLOOKUP($B42,'Race 10'!$B$9:$H$35,5,FALSE)),"0",VLOOKUP($B42,'Race 10'!$B$9:$H$35,5,FALSE))</f>
        <v>0</v>
      </c>
      <c r="W42" s="62" t="str">
        <f>IF(ISERROR(VLOOKUP($B42,'Race 11'!$B$9:$H$39,4,FALSE))," ",VLOOKUP($B42,'Race 11'!$B$9:$H$39,4,FALSE))</f>
        <v xml:space="preserve"> </v>
      </c>
      <c r="X42" s="58" t="str">
        <f>IF(ISERROR(VLOOKUP($B42,'Race 11'!$B$9:$H$39,5,FALSE)),"0",VLOOKUP($B42,'Race 11'!$B$9:$H$39,5,FALSE))</f>
        <v>0</v>
      </c>
      <c r="Y42" s="62" t="str">
        <f>IF(ISERROR(VLOOKUP($B42,'Race 12'!$B$9:$H$43,4,FALSE))," ",VLOOKUP($B42,'Race 12'!$B$9:$H$43,4,FALSE))</f>
        <v xml:space="preserve"> </v>
      </c>
      <c r="Z42" s="58" t="str">
        <f>IF(ISERROR(VLOOKUP($B42,'Race 12'!$B$9:$H$43,5,FALSE)),"0",VLOOKUP($B42,'Race 12'!$B$9:$H$43,5,FALSE))</f>
        <v>0</v>
      </c>
      <c r="AA42" s="100">
        <f t="shared" si="2"/>
        <v>0</v>
      </c>
      <c r="AB42" s="54">
        <f t="shared" si="3"/>
        <v>0</v>
      </c>
      <c r="AD42" s="34"/>
    </row>
    <row r="43" spans="1:30" ht="21" customHeight="1">
      <c r="A43" s="35">
        <v>35</v>
      </c>
      <c r="B43" s="59"/>
      <c r="C43" s="97" t="str">
        <f>IF(ISERROR(VLOOKUP(B43,'Race 1'!$B$11:$F$43,4,FALSE))," ",VLOOKUP(B43,'Race 1'!$B$11:$F$43,4,FALSE))</f>
        <v xml:space="preserve"> </v>
      </c>
      <c r="D43" s="58" t="str">
        <f>IF(ISERROR(VLOOKUP(B43,'Race 1'!$B$11:$F$43,5,FALSE)),"0",VLOOKUP(B43,'Race 1'!$B$11:$F$43,5,FALSE))</f>
        <v>0</v>
      </c>
      <c r="E43" s="97" t="str">
        <f>IF(ISERROR(VLOOKUP($B43,'Race 2'!$B$11:$E$34,4,FALSE))," ",VLOOKUP($B43,'Race 2'!$B$11:$E$34,4,FALSE))</f>
        <v xml:space="preserve"> </v>
      </c>
      <c r="F43" s="58" t="str">
        <f>IF(ISERROR(VLOOKUP($B43,'Race 2'!$B$11:$F$34,5,FALSE)),"0",VLOOKUP($B43,'Race 2'!$B$11:$F$34,5,FALSE))</f>
        <v>0</v>
      </c>
      <c r="G43" s="97" t="str">
        <f>IF(ISERROR(VLOOKUP($B43,'Race 3'!$B$11:$E$37,4,FALSE))," ",VLOOKUP($B43,'Race 3'!$B$11:$E$37,4,FALSE))</f>
        <v xml:space="preserve"> </v>
      </c>
      <c r="H43" s="58" t="str">
        <f>IF(ISERROR(VLOOKUP($B43,'Race 3'!$B$11:$F$37,5,FALSE)),"0",VLOOKUP($B43,'Race 3'!$B$11:$F$37,5,FALSE))</f>
        <v>0</v>
      </c>
      <c r="I43" s="97" t="str">
        <f>IF(ISERROR(VLOOKUP($B43,'Race 4'!$B$11:$E$39,4,FALSE))," ",VLOOKUP($B43,'Race 4'!$B$11:$E$39,4,FALSE))</f>
        <v xml:space="preserve"> </v>
      </c>
      <c r="J43" s="58" t="str">
        <f>IF(ISERROR(VLOOKUP($B43,'Race 4'!$B$11:$F$39,5,FALSE)),"0",VLOOKUP($B43,'Race 4'!$B$11:$F$39,5,FALSE))</f>
        <v>0</v>
      </c>
      <c r="K43" s="97" t="str">
        <f>IF(ISERROR(VLOOKUP($B43,'Race 5'!$B$9:$H$39,4,FALSE))," ",VLOOKUP($B43,'Race 5'!$B$9:$H$39,4,FALSE))</f>
        <v xml:space="preserve"> </v>
      </c>
      <c r="L43" s="58" t="str">
        <f>IF(ISERROR(VLOOKUP($B43,'Race 5'!$B$9:$H$39,5,FALSE)),"0",VLOOKUP($B43,'Race 5'!$B$9:$H$39,5,FALSE))</f>
        <v>0</v>
      </c>
      <c r="M43" s="62" t="str">
        <f>IF(ISERROR(VLOOKUP($B43,'Race 6'!$B$9:$H$52,4,FALSE))," ",VLOOKUP($B43,'Race 6'!$B$9:$H$52,4,FALSE))</f>
        <v xml:space="preserve"> </v>
      </c>
      <c r="N43" s="58" t="str">
        <f>IF(ISERROR(VLOOKUP($B43,'Race 6'!$B$9:$H$52,5,FALSE)),"0",VLOOKUP($B43,'Race 6'!$B$9:$H$52,5,FALSE))</f>
        <v>0</v>
      </c>
      <c r="O43" s="62" t="str">
        <f>IF(ISERROR(VLOOKUP($B43,'Race 7'!$B$9:$H$39,4,FALSE))," ",VLOOKUP($B43,'Race 7'!$B$9:$H$39,4,FALSE))</f>
        <v xml:space="preserve"> </v>
      </c>
      <c r="P43" s="58" t="str">
        <f>IF(ISERROR(VLOOKUP($B43,'Race 7'!$B$9:$H$39,5,FALSE)),"0",VLOOKUP($B43,'Race 7'!$B$9:$H$39,5,FALSE))</f>
        <v>0</v>
      </c>
      <c r="Q43" s="62" t="str">
        <f>IF(ISERROR(VLOOKUP($B43,'Race 8'!$B$9:$H$39,4,FALSE))," ",VLOOKUP($B43,'Race 8'!$B$9:$H$39,4,FALSE))</f>
        <v xml:space="preserve"> </v>
      </c>
      <c r="R43" s="58" t="str">
        <f>IF(ISERROR(VLOOKUP($B43,'Race 8'!$B$9:$H$39,5,FALSE)),"0",VLOOKUP($B43,'Race 8'!$B$9:$H$39,5,FALSE))</f>
        <v>0</v>
      </c>
      <c r="S43" s="62" t="str">
        <f>IF(ISERROR(VLOOKUP($B43,'Race 9'!$B$9:$H$39,4,FALSE))," ",VLOOKUP($B43,'Race 9'!$B$9:$H$39,4,FALSE))</f>
        <v xml:space="preserve"> </v>
      </c>
      <c r="T43" s="58" t="str">
        <f>IF(ISERROR(VLOOKUP($B43,'Race 9'!$B$9:$H$39,5,FALSE)),"0",VLOOKUP($B43,'Race 9'!$B$9:$H$39,5,FALSE))</f>
        <v>0</v>
      </c>
      <c r="U43" s="62" t="str">
        <f>IF(ISERROR(VLOOKUP($B43,'Race 10'!$B$9:$H$35,4,FALSE))," ",VLOOKUP($B43,'Race 10'!$B$9:$H$35,4,FALSE))</f>
        <v xml:space="preserve"> </v>
      </c>
      <c r="V43" s="58" t="str">
        <f>IF(ISERROR(VLOOKUP($B43,'Race 10'!$B$9:$H$35,5,FALSE)),"0",VLOOKUP($B43,'Race 10'!$B$9:$H$35,5,FALSE))</f>
        <v>0</v>
      </c>
      <c r="W43" s="62" t="str">
        <f>IF(ISERROR(VLOOKUP($B43,'Race 11'!$B$9:$H$39,4,FALSE))," ",VLOOKUP($B43,'Race 11'!$B$9:$H$39,4,FALSE))</f>
        <v xml:space="preserve"> </v>
      </c>
      <c r="X43" s="58" t="str">
        <f>IF(ISERROR(VLOOKUP($B43,'Race 11'!$B$9:$H$39,5,FALSE)),"0",VLOOKUP($B43,'Race 11'!$B$9:$H$39,5,FALSE))</f>
        <v>0</v>
      </c>
      <c r="Y43" s="62" t="str">
        <f>IF(ISERROR(VLOOKUP($B43,'Race 12'!$B$9:$H$43,4,FALSE))," ",VLOOKUP($B43,'Race 12'!$B$9:$H$43,4,FALSE))</f>
        <v xml:space="preserve"> </v>
      </c>
      <c r="Z43" s="58" t="str">
        <f>IF(ISERROR(VLOOKUP($B43,'Race 12'!$B$9:$H$43,5,FALSE)),"0",VLOOKUP($B43,'Race 12'!$B$9:$H$43,5,FALSE))</f>
        <v>0</v>
      </c>
      <c r="AA43" s="100">
        <f t="shared" si="2"/>
        <v>0</v>
      </c>
      <c r="AB43" s="54">
        <f t="shared" si="3"/>
        <v>0</v>
      </c>
      <c r="AD43" s="34"/>
    </row>
    <row r="44" spans="1:30" ht="21" customHeight="1">
      <c r="A44" s="35">
        <v>36</v>
      </c>
      <c r="B44" s="59"/>
      <c r="C44" s="97" t="str">
        <f>IF(ISERROR(VLOOKUP(B44,'Race 1'!$B$11:$F$43,4,FALSE))," ",VLOOKUP(B44,'Race 1'!$B$11:$F$43,4,FALSE))</f>
        <v xml:space="preserve"> </v>
      </c>
      <c r="D44" s="58" t="str">
        <f>IF(ISERROR(VLOOKUP(B44,'Race 1'!$B$11:$F$43,5,FALSE)),"0",VLOOKUP(B44,'Race 1'!$B$11:$F$43,5,FALSE))</f>
        <v>0</v>
      </c>
      <c r="E44" s="97" t="str">
        <f>IF(ISERROR(VLOOKUP($B44,'Race 2'!$B$11:$E$34,4,FALSE))," ",VLOOKUP($B44,'Race 2'!$B$11:$E$34,4,FALSE))</f>
        <v xml:space="preserve"> </v>
      </c>
      <c r="F44" s="58" t="str">
        <f>IF(ISERROR(VLOOKUP($B44,'Race 2'!$B$11:$F$34,5,FALSE)),"0",VLOOKUP($B44,'Race 2'!$B$11:$F$34,5,FALSE))</f>
        <v>0</v>
      </c>
      <c r="G44" s="97" t="str">
        <f>IF(ISERROR(VLOOKUP($B44,'Race 3'!$B$11:$E$37,4,FALSE))," ",VLOOKUP($B44,'Race 3'!$B$11:$E$37,4,FALSE))</f>
        <v xml:space="preserve"> </v>
      </c>
      <c r="H44" s="58" t="str">
        <f>IF(ISERROR(VLOOKUP($B44,'Race 3'!$B$11:$F$37,5,FALSE)),"0",VLOOKUP($B44,'Race 3'!$B$11:$F$37,5,FALSE))</f>
        <v>0</v>
      </c>
      <c r="I44" s="97" t="str">
        <f>IF(ISERROR(VLOOKUP($B44,'Race 4'!$B$11:$E$39,4,FALSE))," ",VLOOKUP($B44,'Race 4'!$B$11:$E$39,4,FALSE))</f>
        <v xml:space="preserve"> </v>
      </c>
      <c r="J44" s="58" t="str">
        <f>IF(ISERROR(VLOOKUP($B44,'Race 4'!$B$11:$F$39,5,FALSE)),"0",VLOOKUP($B44,'Race 4'!$B$11:$F$39,5,FALSE))</f>
        <v>0</v>
      </c>
      <c r="K44" s="97" t="str">
        <f>IF(ISERROR(VLOOKUP($B44,'Race 5'!$B$9:$H$39,4,FALSE))," ",VLOOKUP($B44,'Race 5'!$B$9:$H$39,4,FALSE))</f>
        <v xml:space="preserve"> </v>
      </c>
      <c r="L44" s="58" t="str">
        <f>IF(ISERROR(VLOOKUP($B44,'Race 5'!$B$9:$H$39,5,FALSE)),"0",VLOOKUP($B44,'Race 5'!$B$9:$H$39,5,FALSE))</f>
        <v>0</v>
      </c>
      <c r="M44" s="62" t="str">
        <f>IF(ISERROR(VLOOKUP($B44,'Race 6'!$B$9:$H$52,4,FALSE))," ",VLOOKUP($B44,'Race 6'!$B$9:$H$52,4,FALSE))</f>
        <v xml:space="preserve"> </v>
      </c>
      <c r="N44" s="58" t="str">
        <f>IF(ISERROR(VLOOKUP($B44,'Race 6'!$B$9:$H$52,5,FALSE)),"0",VLOOKUP($B44,'Race 6'!$B$9:$H$52,5,FALSE))</f>
        <v>0</v>
      </c>
      <c r="O44" s="62" t="str">
        <f>IF(ISERROR(VLOOKUP($B44,'Race 7'!$B$9:$H$39,4,FALSE))," ",VLOOKUP($B44,'Race 7'!$B$9:$H$39,4,FALSE))</f>
        <v xml:space="preserve"> </v>
      </c>
      <c r="P44" s="58" t="str">
        <f>IF(ISERROR(VLOOKUP($B44,'Race 7'!$B$9:$H$39,5,FALSE)),"0",VLOOKUP($B44,'Race 7'!$B$9:$H$39,5,FALSE))</f>
        <v>0</v>
      </c>
      <c r="Q44" s="62" t="str">
        <f>IF(ISERROR(VLOOKUP($B44,'Race 8'!$B$9:$H$39,4,FALSE))," ",VLOOKUP($B44,'Race 8'!$B$9:$H$39,4,FALSE))</f>
        <v xml:space="preserve"> </v>
      </c>
      <c r="R44" s="58" t="str">
        <f>IF(ISERROR(VLOOKUP($B44,'Race 8'!$B$9:$H$39,5,FALSE)),"0",VLOOKUP($B44,'Race 8'!$B$9:$H$39,5,FALSE))</f>
        <v>0</v>
      </c>
      <c r="S44" s="62" t="str">
        <f>IF(ISERROR(VLOOKUP($B44,'Race 9'!$B$9:$H$39,4,FALSE))," ",VLOOKUP($B44,'Race 9'!$B$9:$H$39,4,FALSE))</f>
        <v xml:space="preserve"> </v>
      </c>
      <c r="T44" s="58" t="str">
        <f>IF(ISERROR(VLOOKUP($B44,'Race 9'!$B$9:$H$39,5,FALSE)),"0",VLOOKUP($B44,'Race 9'!$B$9:$H$39,5,FALSE))</f>
        <v>0</v>
      </c>
      <c r="U44" s="62" t="str">
        <f>IF(ISERROR(VLOOKUP($B44,'Race 10'!$B$9:$H$35,4,FALSE))," ",VLOOKUP($B44,'Race 10'!$B$9:$H$35,4,FALSE))</f>
        <v xml:space="preserve"> </v>
      </c>
      <c r="V44" s="58" t="str">
        <f>IF(ISERROR(VLOOKUP($B44,'Race 10'!$B$9:$H$35,5,FALSE)),"0",VLOOKUP($B44,'Race 10'!$B$9:$H$35,5,FALSE))</f>
        <v>0</v>
      </c>
      <c r="W44" s="62" t="str">
        <f>IF(ISERROR(VLOOKUP($B44,'Race 11'!$B$9:$H$39,4,FALSE))," ",VLOOKUP($B44,'Race 11'!$B$9:$H$39,4,FALSE))</f>
        <v xml:space="preserve"> </v>
      </c>
      <c r="X44" s="58" t="str">
        <f>IF(ISERROR(VLOOKUP($B44,'Race 11'!$B$9:$H$39,5,FALSE)),"0",VLOOKUP($B44,'Race 11'!$B$9:$H$39,5,FALSE))</f>
        <v>0</v>
      </c>
      <c r="Y44" s="62" t="str">
        <f>IF(ISERROR(VLOOKUP($B44,'Race 12'!$B$9:$H$43,4,FALSE))," ",VLOOKUP($B44,'Race 12'!$B$9:$H$43,4,FALSE))</f>
        <v xml:space="preserve"> </v>
      </c>
      <c r="Z44" s="58" t="str">
        <f>IF(ISERROR(VLOOKUP($B44,'Race 12'!$B$9:$H$43,5,FALSE)),"0",VLOOKUP($B44,'Race 12'!$B$9:$H$43,5,FALSE))</f>
        <v>0</v>
      </c>
      <c r="AA44" s="100">
        <f t="shared" si="2"/>
        <v>0</v>
      </c>
      <c r="AB44" s="54">
        <f t="shared" si="3"/>
        <v>0</v>
      </c>
      <c r="AD44" s="34"/>
    </row>
    <row r="45" spans="1:30" ht="21" customHeight="1">
      <c r="A45" s="35">
        <v>37</v>
      </c>
      <c r="B45" s="59"/>
      <c r="C45" s="97" t="str">
        <f>IF(ISERROR(VLOOKUP(B45,'Race 1'!$B$11:$F$43,4,FALSE))," ",VLOOKUP(B45,'Race 1'!$B$11:$F$43,4,FALSE))</f>
        <v xml:space="preserve"> </v>
      </c>
      <c r="D45" s="58" t="str">
        <f>IF(ISERROR(VLOOKUP(B45,'Race 1'!$B$11:$F$43,5,FALSE)),"0",VLOOKUP(B45,'Race 1'!$B$11:$F$43,5,FALSE))</f>
        <v>0</v>
      </c>
      <c r="E45" s="97" t="str">
        <f>IF(ISERROR(VLOOKUP($B45,'Race 2'!$B$11:$E$34,4,FALSE))," ",VLOOKUP($B45,'Race 2'!$B$11:$E$34,4,FALSE))</f>
        <v xml:space="preserve"> </v>
      </c>
      <c r="F45" s="58" t="str">
        <f>IF(ISERROR(VLOOKUP($B45,'Race 2'!$B$11:$F$34,5,FALSE)),"0",VLOOKUP($B45,'Race 2'!$B$11:$F$34,5,FALSE))</f>
        <v>0</v>
      </c>
      <c r="G45" s="97" t="str">
        <f>IF(ISERROR(VLOOKUP($B45,'Race 3'!$B$11:$E$37,4,FALSE))," ",VLOOKUP($B45,'Race 3'!$B$11:$E$37,4,FALSE))</f>
        <v xml:space="preserve"> </v>
      </c>
      <c r="H45" s="58" t="str">
        <f>IF(ISERROR(VLOOKUP($B45,'Race 3'!$B$11:$F$37,5,FALSE)),"0",VLOOKUP($B45,'Race 3'!$B$11:$F$37,5,FALSE))</f>
        <v>0</v>
      </c>
      <c r="I45" s="97" t="str">
        <f>IF(ISERROR(VLOOKUP($B45,'Race 4'!$B$11:$E$39,4,FALSE))," ",VLOOKUP($B45,'Race 4'!$B$11:$E$39,4,FALSE))</f>
        <v xml:space="preserve"> </v>
      </c>
      <c r="J45" s="58" t="str">
        <f>IF(ISERROR(VLOOKUP($B45,'Race 4'!$B$11:$F$39,5,FALSE)),"0",VLOOKUP($B45,'Race 4'!$B$11:$F$39,5,FALSE))</f>
        <v>0</v>
      </c>
      <c r="K45" s="97" t="str">
        <f>IF(ISERROR(VLOOKUP($B45,'Race 5'!$B$9:$H$39,4,FALSE))," ",VLOOKUP($B45,'Race 5'!$B$9:$H$39,4,FALSE))</f>
        <v xml:space="preserve"> </v>
      </c>
      <c r="L45" s="58" t="str">
        <f>IF(ISERROR(VLOOKUP($B45,'Race 5'!$B$9:$H$39,5,FALSE)),"0",VLOOKUP($B45,'Race 5'!$B$9:$H$39,5,FALSE))</f>
        <v>0</v>
      </c>
      <c r="M45" s="62" t="str">
        <f>IF(ISERROR(VLOOKUP($B45,'Race 6'!$B$9:$H$52,4,FALSE))," ",VLOOKUP($B45,'Race 6'!$B$9:$H$52,4,FALSE))</f>
        <v xml:space="preserve"> </v>
      </c>
      <c r="N45" s="58" t="str">
        <f>IF(ISERROR(VLOOKUP($B45,'Race 6'!$B$9:$H$52,5,FALSE)),"0",VLOOKUP($B45,'Race 6'!$B$9:$H$52,5,FALSE))</f>
        <v>0</v>
      </c>
      <c r="O45" s="62" t="str">
        <f>IF(ISERROR(VLOOKUP($B45,'Race 7'!$B$9:$H$39,4,FALSE))," ",VLOOKUP($B45,'Race 7'!$B$9:$H$39,4,FALSE))</f>
        <v xml:space="preserve"> </v>
      </c>
      <c r="P45" s="58" t="str">
        <f>IF(ISERROR(VLOOKUP($B45,'Race 7'!$B$9:$H$39,5,FALSE)),"0",VLOOKUP($B45,'Race 7'!$B$9:$H$39,5,FALSE))</f>
        <v>0</v>
      </c>
      <c r="Q45" s="62" t="str">
        <f>IF(ISERROR(VLOOKUP($B45,'Race 8'!$B$9:$H$39,4,FALSE))," ",VLOOKUP($B45,'Race 8'!$B$9:$H$39,4,FALSE))</f>
        <v xml:space="preserve"> </v>
      </c>
      <c r="R45" s="58" t="str">
        <f>IF(ISERROR(VLOOKUP($B45,'Race 8'!$B$9:$H$39,5,FALSE)),"0",VLOOKUP($B45,'Race 8'!$B$9:$H$39,5,FALSE))</f>
        <v>0</v>
      </c>
      <c r="S45" s="62" t="str">
        <f>IF(ISERROR(VLOOKUP($B45,'Race 9'!$B$9:$H$39,4,FALSE))," ",VLOOKUP($B45,'Race 9'!$B$9:$H$39,4,FALSE))</f>
        <v xml:space="preserve"> </v>
      </c>
      <c r="T45" s="58" t="str">
        <f>IF(ISERROR(VLOOKUP($B45,'Race 9'!$B$9:$H$39,5,FALSE)),"0",VLOOKUP($B45,'Race 9'!$B$9:$H$39,5,FALSE))</f>
        <v>0</v>
      </c>
      <c r="U45" s="62" t="str">
        <f>IF(ISERROR(VLOOKUP($B45,'Race 10'!$B$9:$H$35,4,FALSE))," ",VLOOKUP($B45,'Race 10'!$B$9:$H$35,4,FALSE))</f>
        <v xml:space="preserve"> </v>
      </c>
      <c r="V45" s="58" t="str">
        <f>IF(ISERROR(VLOOKUP($B45,'Race 10'!$B$9:$H$35,5,FALSE)),"0",VLOOKUP($B45,'Race 10'!$B$9:$H$35,5,FALSE))</f>
        <v>0</v>
      </c>
      <c r="W45" s="62" t="str">
        <f>IF(ISERROR(VLOOKUP($B45,'Race 11'!$B$9:$H$39,4,FALSE))," ",VLOOKUP($B45,'Race 11'!$B$9:$H$39,4,FALSE))</f>
        <v xml:space="preserve"> </v>
      </c>
      <c r="X45" s="58" t="str">
        <f>IF(ISERROR(VLOOKUP($B45,'Race 11'!$B$9:$H$39,5,FALSE)),"0",VLOOKUP($B45,'Race 11'!$B$9:$H$39,5,FALSE))</f>
        <v>0</v>
      </c>
      <c r="Y45" s="62" t="str">
        <f>IF(ISERROR(VLOOKUP($B45,'Race 12'!$B$9:$H$43,4,FALSE))," ",VLOOKUP($B45,'Race 12'!$B$9:$H$43,4,FALSE))</f>
        <v xml:space="preserve"> </v>
      </c>
      <c r="Z45" s="58" t="str">
        <f>IF(ISERROR(VLOOKUP($B45,'Race 12'!$B$9:$H$43,5,FALSE)),"0",VLOOKUP($B45,'Race 12'!$B$9:$H$43,5,FALSE))</f>
        <v>0</v>
      </c>
      <c r="AA45" s="100">
        <f t="shared" si="2"/>
        <v>0</v>
      </c>
      <c r="AB45" s="54">
        <f t="shared" si="3"/>
        <v>0</v>
      </c>
      <c r="AD45" s="34"/>
    </row>
    <row r="46" spans="1:30" ht="21" customHeight="1">
      <c r="A46" s="35">
        <v>38</v>
      </c>
      <c r="B46" s="56"/>
      <c r="C46" s="97" t="str">
        <f>IF(ISERROR(VLOOKUP(B46,'Race 1'!$B$11:$F$43,4,FALSE))," ",VLOOKUP(B46,'Race 1'!$B$11:$F$43,4,FALSE))</f>
        <v xml:space="preserve"> </v>
      </c>
      <c r="D46" s="58" t="str">
        <f>IF(ISERROR(VLOOKUP(B46,'Race 1'!$B$11:$F$43,5,FALSE)),"0",VLOOKUP(B46,'Race 1'!$B$11:$F$43,5,FALSE))</f>
        <v>0</v>
      </c>
      <c r="E46" s="97" t="str">
        <f>IF(ISERROR(VLOOKUP($B46,'Race 2'!$B$11:$E$34,4,FALSE))," ",VLOOKUP($B46,'Race 2'!$B$11:$E$34,4,FALSE))</f>
        <v xml:space="preserve"> </v>
      </c>
      <c r="F46" s="58" t="str">
        <f>IF(ISERROR(VLOOKUP($B46,'Race 2'!$B$11:$F$34,5,FALSE)),"0",VLOOKUP($B46,'Race 2'!$B$11:$F$34,5,FALSE))</f>
        <v>0</v>
      </c>
      <c r="G46" s="97" t="str">
        <f>IF(ISERROR(VLOOKUP($B46,'Race 3'!$B$11:$E$37,4,FALSE))," ",VLOOKUP($B46,'Race 3'!$B$11:$E$37,4,FALSE))</f>
        <v xml:space="preserve"> </v>
      </c>
      <c r="H46" s="58" t="str">
        <f>IF(ISERROR(VLOOKUP($B46,'Race 3'!$B$11:$F$37,5,FALSE)),"0",VLOOKUP($B46,'Race 3'!$B$11:$F$37,5,FALSE))</f>
        <v>0</v>
      </c>
      <c r="I46" s="97" t="str">
        <f>IF(ISERROR(VLOOKUP($B46,'Race 4'!$B$11:$E$39,4,FALSE))," ",VLOOKUP($B46,'Race 4'!$B$11:$E$39,4,FALSE))</f>
        <v xml:space="preserve"> </v>
      </c>
      <c r="J46" s="58" t="str">
        <f>IF(ISERROR(VLOOKUP($B46,'Race 4'!$B$11:$F$39,5,FALSE)),"0",VLOOKUP($B46,'Race 4'!$B$11:$F$39,5,FALSE))</f>
        <v>0</v>
      </c>
      <c r="K46" s="97" t="str">
        <f>IF(ISERROR(VLOOKUP($B46,'Race 5'!$B$9:$H$39,4,FALSE))," ",VLOOKUP($B46,'Race 5'!$B$9:$H$39,4,FALSE))</f>
        <v xml:space="preserve"> </v>
      </c>
      <c r="L46" s="58" t="str">
        <f>IF(ISERROR(VLOOKUP($B46,'Race 5'!$B$9:$H$39,5,FALSE)),"0",VLOOKUP($B46,'Race 5'!$B$9:$H$39,5,FALSE))</f>
        <v>0</v>
      </c>
      <c r="M46" s="62" t="str">
        <f>IF(ISERROR(VLOOKUP($B46,'Race 6'!$B$9:$H$52,4,FALSE))," ",VLOOKUP($B46,'Race 6'!$B$9:$H$52,4,FALSE))</f>
        <v xml:space="preserve"> </v>
      </c>
      <c r="N46" s="58" t="str">
        <f>IF(ISERROR(VLOOKUP($B46,'Race 6'!$B$9:$H$52,5,FALSE)),"0",VLOOKUP($B46,'Race 6'!$B$9:$H$52,5,FALSE))</f>
        <v>0</v>
      </c>
      <c r="O46" s="62" t="str">
        <f>IF(ISERROR(VLOOKUP($B46,'Race 7'!$B$9:$H$39,4,FALSE))," ",VLOOKUP($B46,'Race 7'!$B$9:$H$39,4,FALSE))</f>
        <v xml:space="preserve"> </v>
      </c>
      <c r="P46" s="58" t="str">
        <f>IF(ISERROR(VLOOKUP($B46,'Race 7'!$B$9:$H$39,5,FALSE)),"0",VLOOKUP($B46,'Race 7'!$B$9:$H$39,5,FALSE))</f>
        <v>0</v>
      </c>
      <c r="Q46" s="62" t="str">
        <f>IF(ISERROR(VLOOKUP($B46,'Race 8'!$B$9:$H$39,4,FALSE))," ",VLOOKUP($B46,'Race 8'!$B$9:$H$39,4,FALSE))</f>
        <v xml:space="preserve"> </v>
      </c>
      <c r="R46" s="58" t="str">
        <f>IF(ISERROR(VLOOKUP($B46,'Race 8'!$B$9:$H$39,5,FALSE)),"0",VLOOKUP($B46,'Race 8'!$B$9:$H$39,5,FALSE))</f>
        <v>0</v>
      </c>
      <c r="S46" s="62" t="str">
        <f>IF(ISERROR(VLOOKUP($B46,'Race 9'!$B$9:$H$39,4,FALSE))," ",VLOOKUP($B46,'Race 9'!$B$9:$H$39,4,FALSE))</f>
        <v xml:space="preserve"> </v>
      </c>
      <c r="T46" s="58" t="str">
        <f>IF(ISERROR(VLOOKUP($B46,'Race 9'!$B$9:$H$39,5,FALSE)),"0",VLOOKUP($B46,'Race 9'!$B$9:$H$39,5,FALSE))</f>
        <v>0</v>
      </c>
      <c r="U46" s="62" t="str">
        <f>IF(ISERROR(VLOOKUP($B46,'Race 10'!$B$9:$H$35,4,FALSE))," ",VLOOKUP($B46,'Race 10'!$B$9:$H$35,4,FALSE))</f>
        <v xml:space="preserve"> </v>
      </c>
      <c r="V46" s="58" t="str">
        <f>IF(ISERROR(VLOOKUP($B46,'Race 10'!$B$9:$H$35,5,FALSE)),"0",VLOOKUP($B46,'Race 10'!$B$9:$H$35,5,FALSE))</f>
        <v>0</v>
      </c>
      <c r="W46" s="62" t="str">
        <f>IF(ISERROR(VLOOKUP($B46,'Race 11'!$B$9:$H$39,4,FALSE))," ",VLOOKUP($B46,'Race 11'!$B$9:$H$39,4,FALSE))</f>
        <v xml:space="preserve"> </v>
      </c>
      <c r="X46" s="58" t="str">
        <f>IF(ISERROR(VLOOKUP($B46,'Race 11'!$B$9:$H$39,5,FALSE)),"0",VLOOKUP($B46,'Race 11'!$B$9:$H$39,5,FALSE))</f>
        <v>0</v>
      </c>
      <c r="Y46" s="62" t="str">
        <f>IF(ISERROR(VLOOKUP($B46,'Race 12'!$B$9:$H$43,4,FALSE))," ",VLOOKUP($B46,'Race 12'!$B$9:$H$43,4,FALSE))</f>
        <v xml:space="preserve"> </v>
      </c>
      <c r="Z46" s="58" t="str">
        <f>IF(ISERROR(VLOOKUP($B46,'Race 12'!$B$9:$H$43,5,FALSE)),"0",VLOOKUP($B46,'Race 12'!$B$9:$H$43,5,FALSE))</f>
        <v>0</v>
      </c>
      <c r="AA46" s="100">
        <f t="shared" si="2"/>
        <v>0</v>
      </c>
      <c r="AB46" s="54">
        <f t="shared" si="3"/>
        <v>0</v>
      </c>
      <c r="AD46" s="34"/>
    </row>
    <row r="47" spans="1:30" ht="21" customHeight="1">
      <c r="A47" s="35">
        <v>39</v>
      </c>
      <c r="B47" s="56"/>
      <c r="C47" s="97" t="str">
        <f>IF(ISERROR(VLOOKUP(B47,'Race 1'!$B$11:$F$43,4,FALSE))," ",VLOOKUP(B47,'Race 1'!$B$11:$F$43,4,FALSE))</f>
        <v xml:space="preserve"> </v>
      </c>
      <c r="D47" s="58" t="str">
        <f>IF(ISERROR(VLOOKUP(B47,'Race 1'!$B$11:$F$43,5,FALSE)),"0",VLOOKUP(B47,'Race 1'!$B$11:$F$43,5,FALSE))</f>
        <v>0</v>
      </c>
      <c r="E47" s="97" t="str">
        <f>IF(ISERROR(VLOOKUP($B47,'Race 2'!$B$11:$E$34,4,FALSE))," ",VLOOKUP($B47,'Race 2'!$B$11:$E$34,4,FALSE))</f>
        <v xml:space="preserve"> </v>
      </c>
      <c r="F47" s="58" t="str">
        <f>IF(ISERROR(VLOOKUP($B47,'Race 2'!$B$11:$F$34,5,FALSE)),"0",VLOOKUP($B47,'Race 2'!$B$11:$F$34,5,FALSE))</f>
        <v>0</v>
      </c>
      <c r="G47" s="97" t="str">
        <f>IF(ISERROR(VLOOKUP($B47,'Race 3'!$B$11:$E$37,4,FALSE))," ",VLOOKUP($B47,'Race 3'!$B$11:$E$37,4,FALSE))</f>
        <v xml:space="preserve"> </v>
      </c>
      <c r="H47" s="58" t="str">
        <f>IF(ISERROR(VLOOKUP($B47,'Race 3'!$B$11:$F$37,5,FALSE)),"0",VLOOKUP($B47,'Race 3'!$B$11:$F$37,5,FALSE))</f>
        <v>0</v>
      </c>
      <c r="I47" s="97" t="str">
        <f>IF(ISERROR(VLOOKUP($B47,'Race 4'!$B$11:$E$39,4,FALSE))," ",VLOOKUP($B47,'Race 4'!$B$11:$E$39,4,FALSE))</f>
        <v xml:space="preserve"> </v>
      </c>
      <c r="J47" s="58" t="str">
        <f>IF(ISERROR(VLOOKUP($B47,'Race 4'!$B$11:$F$39,5,FALSE)),"0",VLOOKUP($B47,'Race 4'!$B$11:$F$39,5,FALSE))</f>
        <v>0</v>
      </c>
      <c r="K47" s="97" t="str">
        <f>IF(ISERROR(VLOOKUP($B47,'Race 5'!$B$9:$H$39,4,FALSE))," ",VLOOKUP($B47,'Race 5'!$B$9:$H$39,4,FALSE))</f>
        <v xml:space="preserve"> </v>
      </c>
      <c r="L47" s="58" t="str">
        <f>IF(ISERROR(VLOOKUP($B47,'Race 5'!$B$9:$H$39,5,FALSE)),"0",VLOOKUP($B47,'Race 5'!$B$9:$H$39,5,FALSE))</f>
        <v>0</v>
      </c>
      <c r="M47" s="62" t="str">
        <f>IF(ISERROR(VLOOKUP($B47,'Race 6'!$B$9:$H$52,4,FALSE))," ",VLOOKUP($B47,'Race 6'!$B$9:$H$52,4,FALSE))</f>
        <v xml:space="preserve"> </v>
      </c>
      <c r="N47" s="58" t="str">
        <f>IF(ISERROR(VLOOKUP($B47,'Race 6'!$B$9:$H$52,5,FALSE)),"0",VLOOKUP($B47,'Race 6'!$B$9:$H$52,5,FALSE))</f>
        <v>0</v>
      </c>
      <c r="O47" s="62" t="str">
        <f>IF(ISERROR(VLOOKUP($B47,'Race 7'!$B$9:$H$39,4,FALSE))," ",VLOOKUP($B47,'Race 7'!$B$9:$H$39,4,FALSE))</f>
        <v xml:space="preserve"> </v>
      </c>
      <c r="P47" s="58" t="str">
        <f>IF(ISERROR(VLOOKUP($B47,'Race 7'!$B$9:$H$39,5,FALSE)),"0",VLOOKUP($B47,'Race 7'!$B$9:$H$39,5,FALSE))</f>
        <v>0</v>
      </c>
      <c r="Q47" s="62" t="str">
        <f>IF(ISERROR(VLOOKUP($B47,'Race 8'!$B$9:$H$39,4,FALSE))," ",VLOOKUP($B47,'Race 8'!$B$9:$H$39,4,FALSE))</f>
        <v xml:space="preserve"> </v>
      </c>
      <c r="R47" s="58" t="str">
        <f>IF(ISERROR(VLOOKUP($B47,'Race 8'!$B$9:$H$39,5,FALSE)),"0",VLOOKUP($B47,'Race 8'!$B$9:$H$39,5,FALSE))</f>
        <v>0</v>
      </c>
      <c r="S47" s="62" t="str">
        <f>IF(ISERROR(VLOOKUP($B47,'Race 9'!$B$9:$H$39,4,FALSE))," ",VLOOKUP($B47,'Race 9'!$B$9:$H$39,4,FALSE))</f>
        <v xml:space="preserve"> </v>
      </c>
      <c r="T47" s="58" t="str">
        <f>IF(ISERROR(VLOOKUP($B47,'Race 9'!$B$9:$H$39,5,FALSE)),"0",VLOOKUP($B47,'Race 9'!$B$9:$H$39,5,FALSE))</f>
        <v>0</v>
      </c>
      <c r="U47" s="62" t="str">
        <f>IF(ISERROR(VLOOKUP($B47,'Race 10'!$B$9:$H$35,4,FALSE))," ",VLOOKUP($B47,'Race 10'!$B$9:$H$35,4,FALSE))</f>
        <v xml:space="preserve"> </v>
      </c>
      <c r="V47" s="58" t="str">
        <f>IF(ISERROR(VLOOKUP($B47,'Race 10'!$B$9:$H$35,5,FALSE)),"0",VLOOKUP($B47,'Race 10'!$B$9:$H$35,5,FALSE))</f>
        <v>0</v>
      </c>
      <c r="W47" s="62" t="str">
        <f>IF(ISERROR(VLOOKUP($B47,'Race 11'!$B$9:$H$39,4,FALSE))," ",VLOOKUP($B47,'Race 11'!$B$9:$H$39,4,FALSE))</f>
        <v xml:space="preserve"> </v>
      </c>
      <c r="X47" s="58" t="str">
        <f>IF(ISERROR(VLOOKUP($B47,'Race 11'!$B$9:$H$39,5,FALSE)),"0",VLOOKUP($B47,'Race 11'!$B$9:$H$39,5,FALSE))</f>
        <v>0</v>
      </c>
      <c r="Y47" s="62" t="str">
        <f>IF(ISERROR(VLOOKUP($B47,'Race 12'!$B$9:$H$43,4,FALSE))," ",VLOOKUP($B47,'Race 12'!$B$9:$H$43,4,FALSE))</f>
        <v xml:space="preserve"> </v>
      </c>
      <c r="Z47" s="58" t="str">
        <f>IF(ISERROR(VLOOKUP($B47,'Race 12'!$B$9:$H$43,5,FALSE)),"0",VLOOKUP($B47,'Race 12'!$B$9:$H$43,5,FALSE))</f>
        <v>0</v>
      </c>
      <c r="AA47" s="100">
        <f t="shared" si="2"/>
        <v>0</v>
      </c>
      <c r="AB47" s="54">
        <f t="shared" si="3"/>
        <v>0</v>
      </c>
      <c r="AD47" s="34"/>
    </row>
    <row r="48" spans="1:30" ht="21" customHeight="1">
      <c r="A48" s="35">
        <v>40</v>
      </c>
      <c r="B48" s="56"/>
      <c r="C48" s="97" t="str">
        <f>IF(ISERROR(VLOOKUP(B48,'Race 1'!$B$11:$F$43,4,FALSE))," ",VLOOKUP(B48,'Race 1'!$B$11:$F$43,4,FALSE))</f>
        <v xml:space="preserve"> </v>
      </c>
      <c r="D48" s="58" t="str">
        <f>IF(ISERROR(VLOOKUP(B48,'Race 1'!$B$11:$F$43,5,FALSE)),"0",VLOOKUP(B48,'Race 1'!$B$11:$F$43,5,FALSE))</f>
        <v>0</v>
      </c>
      <c r="E48" s="97" t="str">
        <f>IF(ISERROR(VLOOKUP($B48,'Race 2'!$B$11:$E$34,4,FALSE))," ",VLOOKUP($B48,'Race 2'!$B$11:$E$34,4,FALSE))</f>
        <v xml:space="preserve"> </v>
      </c>
      <c r="F48" s="58" t="str">
        <f>IF(ISERROR(VLOOKUP($B48,'Race 2'!$B$11:$F$34,5,FALSE)),"0",VLOOKUP($B48,'Race 2'!$B$11:$F$34,5,FALSE))</f>
        <v>0</v>
      </c>
      <c r="G48" s="97" t="str">
        <f>IF(ISERROR(VLOOKUP($B48,'Race 3'!$B$11:$E$37,4,FALSE))," ",VLOOKUP($B48,'Race 3'!$B$11:$E$37,4,FALSE))</f>
        <v xml:space="preserve"> </v>
      </c>
      <c r="H48" s="58" t="str">
        <f>IF(ISERROR(VLOOKUP($B48,'Race 3'!$B$11:$F$37,5,FALSE)),"0",VLOOKUP($B48,'Race 3'!$B$11:$F$37,5,FALSE))</f>
        <v>0</v>
      </c>
      <c r="I48" s="97" t="str">
        <f>IF(ISERROR(VLOOKUP($B48,'Race 4'!$B$11:$E$39,4,FALSE))," ",VLOOKUP($B48,'Race 4'!$B$11:$E$39,4,FALSE))</f>
        <v xml:space="preserve"> </v>
      </c>
      <c r="J48" s="58" t="str">
        <f>IF(ISERROR(VLOOKUP($B48,'Race 4'!$B$11:$F$39,5,FALSE)),"0",VLOOKUP($B48,'Race 4'!$B$11:$F$39,5,FALSE))</f>
        <v>0</v>
      </c>
      <c r="K48" s="97" t="str">
        <f>IF(ISERROR(VLOOKUP($B48,'Race 5'!$B$9:$H$39,4,FALSE))," ",VLOOKUP($B48,'Race 5'!$B$9:$H$39,4,FALSE))</f>
        <v xml:space="preserve"> </v>
      </c>
      <c r="L48" s="58" t="str">
        <f>IF(ISERROR(VLOOKUP($B48,'Race 5'!$B$9:$H$39,5,FALSE)),"0",VLOOKUP($B48,'Race 5'!$B$9:$H$39,5,FALSE))</f>
        <v>0</v>
      </c>
      <c r="M48" s="62" t="str">
        <f>IF(ISERROR(VLOOKUP($B48,'Race 6'!$B$9:$H$52,4,FALSE))," ",VLOOKUP($B48,'Race 6'!$B$9:$H$52,4,FALSE))</f>
        <v xml:space="preserve"> </v>
      </c>
      <c r="N48" s="58" t="str">
        <f>IF(ISERROR(VLOOKUP($B48,'Race 6'!$B$9:$H$52,5,FALSE)),"0",VLOOKUP($B48,'Race 6'!$B$9:$H$52,5,FALSE))</f>
        <v>0</v>
      </c>
      <c r="O48" s="62" t="str">
        <f>IF(ISERROR(VLOOKUP($B48,'Race 7'!$B$9:$H$39,4,FALSE))," ",VLOOKUP($B48,'Race 7'!$B$9:$H$39,4,FALSE))</f>
        <v xml:space="preserve"> </v>
      </c>
      <c r="P48" s="58" t="str">
        <f>IF(ISERROR(VLOOKUP($B48,'Race 7'!$B$9:$H$39,5,FALSE)),"0",VLOOKUP($B48,'Race 7'!$B$9:$H$39,5,FALSE))</f>
        <v>0</v>
      </c>
      <c r="Q48" s="62" t="str">
        <f>IF(ISERROR(VLOOKUP($B48,'Race 8'!$B$9:$H$39,4,FALSE))," ",VLOOKUP($B48,'Race 8'!$B$9:$H$39,4,FALSE))</f>
        <v xml:space="preserve"> </v>
      </c>
      <c r="R48" s="58" t="str">
        <f>IF(ISERROR(VLOOKUP($B48,'Race 8'!$B$9:$H$39,5,FALSE)),"0",VLOOKUP($B48,'Race 8'!$B$9:$H$39,5,FALSE))</f>
        <v>0</v>
      </c>
      <c r="S48" s="62" t="str">
        <f>IF(ISERROR(VLOOKUP($B48,'Race 9'!$B$9:$H$39,4,FALSE))," ",VLOOKUP($B48,'Race 9'!$B$9:$H$39,4,FALSE))</f>
        <v xml:space="preserve"> </v>
      </c>
      <c r="T48" s="58" t="str">
        <f>IF(ISERROR(VLOOKUP($B48,'Race 9'!$B$9:$H$39,5,FALSE)),"0",VLOOKUP($B48,'Race 9'!$B$9:$H$39,5,FALSE))</f>
        <v>0</v>
      </c>
      <c r="U48" s="62" t="str">
        <f>IF(ISERROR(VLOOKUP($B48,'Race 10'!$B$9:$H$35,4,FALSE))," ",VLOOKUP($B48,'Race 10'!$B$9:$H$35,4,FALSE))</f>
        <v xml:space="preserve"> </v>
      </c>
      <c r="V48" s="58" t="str">
        <f>IF(ISERROR(VLOOKUP($B48,'Race 10'!$B$9:$H$35,5,FALSE)),"0",VLOOKUP($B48,'Race 10'!$B$9:$H$35,5,FALSE))</f>
        <v>0</v>
      </c>
      <c r="W48" s="62" t="str">
        <f>IF(ISERROR(VLOOKUP($B48,'Race 11'!$B$9:$H$39,4,FALSE))," ",VLOOKUP($B48,'Race 11'!$B$9:$H$39,4,FALSE))</f>
        <v xml:space="preserve"> </v>
      </c>
      <c r="X48" s="58" t="str">
        <f>IF(ISERROR(VLOOKUP($B48,'Race 11'!$B$9:$H$39,5,FALSE)),"0",VLOOKUP($B48,'Race 11'!$B$9:$H$39,5,FALSE))</f>
        <v>0</v>
      </c>
      <c r="Y48" s="62" t="str">
        <f>IF(ISERROR(VLOOKUP($B48,'Race 12'!$B$9:$H$43,4,FALSE))," ",VLOOKUP($B48,'Race 12'!$B$9:$H$43,4,FALSE))</f>
        <v xml:space="preserve"> </v>
      </c>
      <c r="Z48" s="58" t="str">
        <f>IF(ISERROR(VLOOKUP($B48,'Race 12'!$B$9:$H$43,5,FALSE)),"0",VLOOKUP($B48,'Race 12'!$B$9:$H$43,5,FALSE))</f>
        <v>0</v>
      </c>
      <c r="AA48" s="100">
        <f t="shared" si="2"/>
        <v>0</v>
      </c>
      <c r="AB48" s="54">
        <f t="shared" si="3"/>
        <v>0</v>
      </c>
      <c r="AD48" s="34"/>
    </row>
    <row r="49" spans="1:48" ht="21" customHeight="1">
      <c r="A49" s="35">
        <v>41</v>
      </c>
      <c r="B49" s="56"/>
      <c r="C49" s="97"/>
      <c r="D49" s="58" t="str">
        <f>IF(ISERROR(VLOOKUP(B49,'Race 1'!$B$11:$F$43,5,FALSE)),"0",VLOOKUP(B49,'Race 1'!$B$11:$F$43,5,FALSE))</f>
        <v>0</v>
      </c>
      <c r="E49" s="97" t="str">
        <f>IF(ISERROR(VLOOKUP($B49,'Race 2'!$B$11:$E$34,4,FALSE))," ",VLOOKUP($B49,'Race 2'!$B$11:$E$34,4,FALSE))</f>
        <v xml:space="preserve"> </v>
      </c>
      <c r="F49" s="58" t="str">
        <f>IF(ISERROR(VLOOKUP($B49,'Race 2'!$B$11:$F$34,5,FALSE)),"0",VLOOKUP($B49,'Race 2'!$B$11:$F$34,5,FALSE))</f>
        <v>0</v>
      </c>
      <c r="G49" s="97" t="str">
        <f>IF(ISERROR(VLOOKUP($B49,'Race 3'!$B$11:$E$37,4,FALSE))," ",VLOOKUP($B49,'Race 3'!$B$11:$E$37,4,FALSE))</f>
        <v xml:space="preserve"> </v>
      </c>
      <c r="H49" s="58" t="str">
        <f>IF(ISERROR(VLOOKUP($B49,'Race 3'!$B$11:$F$37,5,FALSE)),"0",VLOOKUP($B49,'Race 3'!$B$11:$F$37,5,FALSE))</f>
        <v>0</v>
      </c>
      <c r="I49" s="97" t="str">
        <f>IF(ISERROR(VLOOKUP($B49,'Race 4'!$B$11:$E$39,4,FALSE))," ",VLOOKUP($B49,'Race 4'!$B$11:$E$39,4,FALSE))</f>
        <v xml:space="preserve"> </v>
      </c>
      <c r="J49" s="58" t="str">
        <f>IF(ISERROR(VLOOKUP($B49,'Race 4'!$B$11:$F$39,5,FALSE)),"0",VLOOKUP($B49,'Race 4'!$B$11:$F$39,5,FALSE))</f>
        <v>0</v>
      </c>
      <c r="K49" s="97" t="str">
        <f>IF(ISERROR(VLOOKUP($B49,'Race 5'!$B$9:$H$39,4,FALSE))," ",VLOOKUP($B49,'Race 5'!$B$9:$H$39,4,FALSE))</f>
        <v xml:space="preserve"> </v>
      </c>
      <c r="L49" s="58" t="str">
        <f>IF(ISERROR(VLOOKUP($B49,'Race 5'!$B$9:$H$39,5,FALSE)),"0",VLOOKUP($B49,'Race 5'!$B$9:$H$39,5,FALSE))</f>
        <v>0</v>
      </c>
      <c r="M49" s="62" t="str">
        <f>IF(ISERROR(VLOOKUP($B49,'Race 6'!$B$9:$H$52,4,FALSE))," ",VLOOKUP($B49,'Race 6'!$B$9:$H$52,4,FALSE))</f>
        <v xml:space="preserve"> </v>
      </c>
      <c r="N49" s="58" t="str">
        <f>IF(ISERROR(VLOOKUP($B49,'Race 6'!$B$9:$H$52,5,FALSE)),"0",VLOOKUP($B49,'Race 6'!$B$9:$H$52,5,FALSE))</f>
        <v>0</v>
      </c>
      <c r="O49" s="62" t="str">
        <f>IF(ISERROR(VLOOKUP($B49,'Race 7'!$B$9:$H$39,4,FALSE))," ",VLOOKUP($B49,'Race 7'!$B$9:$H$39,4,FALSE))</f>
        <v xml:space="preserve"> </v>
      </c>
      <c r="P49" s="58" t="str">
        <f>IF(ISERROR(VLOOKUP($B49,'Race 7'!$B$9:$H$39,5,FALSE)),"0",VLOOKUP($B49,'Race 7'!$B$9:$H$39,5,FALSE))</f>
        <v>0</v>
      </c>
      <c r="Q49" s="62" t="str">
        <f>IF(ISERROR(VLOOKUP($B49,'Race 8'!$B$9:$H$39,4,FALSE))," ",VLOOKUP($B49,'Race 8'!$B$9:$H$39,4,FALSE))</f>
        <v xml:space="preserve"> </v>
      </c>
      <c r="R49" s="58" t="str">
        <f>IF(ISERROR(VLOOKUP($B49,'Race 8'!$B$9:$H$39,5,FALSE)),"0",VLOOKUP($B49,'Race 8'!$B$9:$H$39,5,FALSE))</f>
        <v>0</v>
      </c>
      <c r="S49" s="62" t="str">
        <f>IF(ISERROR(VLOOKUP($B49,'Race 9'!$B$9:$H$39,4,FALSE))," ",VLOOKUP($B49,'Race 9'!$B$9:$H$39,4,FALSE))</f>
        <v xml:space="preserve"> </v>
      </c>
      <c r="T49" s="58" t="str">
        <f>IF(ISERROR(VLOOKUP($B49,'Race 9'!$B$9:$H$39,5,FALSE)),"0",VLOOKUP($B49,'Race 9'!$B$9:$H$39,5,FALSE))</f>
        <v>0</v>
      </c>
      <c r="U49" s="62" t="str">
        <f>IF(ISERROR(VLOOKUP($B49,'Race 10'!$B$9:$H$35,4,FALSE))," ",VLOOKUP($B49,'Race 10'!$B$9:$H$35,4,FALSE))</f>
        <v xml:space="preserve"> </v>
      </c>
      <c r="V49" s="58" t="str">
        <f>IF(ISERROR(VLOOKUP($B49,'Race 10'!$B$9:$H$35,5,FALSE)),"0",VLOOKUP($B49,'Race 10'!$B$9:$H$35,5,FALSE))</f>
        <v>0</v>
      </c>
      <c r="W49" s="62" t="str">
        <f>IF(ISERROR(VLOOKUP($B49,'Race 11'!$B$9:$H$39,4,FALSE))," ",VLOOKUP($B49,'Race 11'!$B$9:$H$39,4,FALSE))</f>
        <v xml:space="preserve"> </v>
      </c>
      <c r="X49" s="58" t="str">
        <f>IF(ISERROR(VLOOKUP($B49,'Race 11'!$B$9:$H$39,5,FALSE)),"0",VLOOKUP($B49,'Race 11'!$B$9:$H$39,5,FALSE))</f>
        <v>0</v>
      </c>
      <c r="Y49" s="62" t="str">
        <f>IF(ISERROR(VLOOKUP($B49,'Race 12'!$B$9:$H$43,4,FALSE))," ",VLOOKUP($B49,'Race 12'!$B$9:$H$43,4,FALSE))</f>
        <v xml:space="preserve"> </v>
      </c>
      <c r="Z49" s="58" t="str">
        <f>IF(ISERROR(VLOOKUP($B49,'Race 12'!$B$9:$H$43,5,FALSE)),"0",VLOOKUP($B49,'Race 12'!$B$9:$H$43,5,FALSE))</f>
        <v>0</v>
      </c>
      <c r="AA49" s="100">
        <f t="shared" si="2"/>
        <v>0</v>
      </c>
      <c r="AB49" s="54">
        <f t="shared" si="3"/>
        <v>0</v>
      </c>
      <c r="AD49" s="34"/>
    </row>
    <row r="50" spans="1:48" ht="21" customHeight="1">
      <c r="A50" s="35">
        <v>42</v>
      </c>
      <c r="B50" s="56"/>
      <c r="C50" s="97" t="str">
        <f>IF(ISERROR(VLOOKUP(B50,'Race 1'!$B$11:$F$43,4,FALSE))," ",VLOOKUP(B50,'Race 1'!$B$11:$F$43,4,FALSE))</f>
        <v xml:space="preserve"> </v>
      </c>
      <c r="D50" s="58" t="str">
        <f>IF(ISERROR(VLOOKUP(B50,'Race 1'!$B$11:$F$43,5,FALSE)),"0",VLOOKUP(B50,'Race 1'!$B$11:$F$43,5,FALSE))</f>
        <v>0</v>
      </c>
      <c r="E50" s="97" t="str">
        <f>IF(ISERROR(VLOOKUP($B50,'Race 2'!$B$11:$E$34,4,FALSE))," ",VLOOKUP($B50,'Race 2'!$B$11:$E$34,4,FALSE))</f>
        <v xml:space="preserve"> </v>
      </c>
      <c r="F50" s="58" t="str">
        <f>IF(ISERROR(VLOOKUP($B50,'Race 2'!$B$11:$F$34,5,FALSE)),"0",VLOOKUP($B50,'Race 2'!$B$11:$F$34,5,FALSE))</f>
        <v>0</v>
      </c>
      <c r="G50" s="97" t="str">
        <f>IF(ISERROR(VLOOKUP($B50,'Race 3'!$B$11:$E$37,4,FALSE))," ",VLOOKUP($B50,'Race 3'!$B$11:$E$37,4,FALSE))</f>
        <v xml:space="preserve"> </v>
      </c>
      <c r="H50" s="58" t="str">
        <f>IF(ISERROR(VLOOKUP($B50,'Race 3'!$B$11:$F$37,5,FALSE)),"0",VLOOKUP($B50,'Race 3'!$B$11:$F$37,5,FALSE))</f>
        <v>0</v>
      </c>
      <c r="I50" s="97" t="str">
        <f>IF(ISERROR(VLOOKUP($B50,'Race 4'!$B$11:$E$39,4,FALSE))," ",VLOOKUP($B50,'Race 4'!$B$11:$E$39,4,FALSE))</f>
        <v xml:space="preserve"> </v>
      </c>
      <c r="J50" s="58" t="str">
        <f>IF(ISERROR(VLOOKUP($B50,'Race 4'!$B$11:$F$39,5,FALSE)),"0",VLOOKUP($B50,'Race 4'!$B$11:$F$39,5,FALSE))</f>
        <v>0</v>
      </c>
      <c r="K50" s="97" t="str">
        <f>IF(ISERROR(VLOOKUP($B50,'Race 5'!$B$9:$H$39,4,FALSE))," ",VLOOKUP($B50,'Race 5'!$B$9:$H$39,4,FALSE))</f>
        <v xml:space="preserve"> </v>
      </c>
      <c r="L50" s="58" t="str">
        <f>IF(ISERROR(VLOOKUP($B50,'Race 5'!$B$9:$H$39,5,FALSE)),"0",VLOOKUP($B50,'Race 5'!$B$9:$H$39,5,FALSE))</f>
        <v>0</v>
      </c>
      <c r="M50" s="62" t="str">
        <f>IF(ISERROR(VLOOKUP($B50,'Race 6'!$B$9:$H$52,4,FALSE))," ",VLOOKUP($B50,'Race 6'!$B$9:$H$52,4,FALSE))</f>
        <v xml:space="preserve"> </v>
      </c>
      <c r="N50" s="58" t="str">
        <f>IF(ISERROR(VLOOKUP($B50,'Race 6'!$B$9:$H$52,5,FALSE)),"0",VLOOKUP($B50,'Race 6'!$B$9:$H$52,5,FALSE))</f>
        <v>0</v>
      </c>
      <c r="O50" s="62" t="str">
        <f>IF(ISERROR(VLOOKUP($B50,'Race 7'!$B$9:$H$39,4,FALSE))," ",VLOOKUP($B50,'Race 7'!$B$9:$H$39,4,FALSE))</f>
        <v xml:space="preserve"> </v>
      </c>
      <c r="P50" s="58" t="str">
        <f>IF(ISERROR(VLOOKUP($B50,'Race 7'!$B$9:$H$39,5,FALSE)),"0",VLOOKUP($B50,'Race 7'!$B$9:$H$39,5,FALSE))</f>
        <v>0</v>
      </c>
      <c r="Q50" s="62" t="str">
        <f>IF(ISERROR(VLOOKUP($B50,'Race 8'!$B$9:$H$39,4,FALSE))," ",VLOOKUP($B50,'Race 8'!$B$9:$H$39,4,FALSE))</f>
        <v xml:space="preserve"> </v>
      </c>
      <c r="R50" s="58" t="str">
        <f>IF(ISERROR(VLOOKUP($B50,'Race 8'!$B$9:$H$39,5,FALSE)),"0",VLOOKUP($B50,'Race 8'!$B$9:$H$39,5,FALSE))</f>
        <v>0</v>
      </c>
      <c r="S50" s="62" t="str">
        <f>IF(ISERROR(VLOOKUP($B50,'Race 9'!$B$9:$H$39,4,FALSE))," ",VLOOKUP($B50,'Race 9'!$B$9:$H$39,4,FALSE))</f>
        <v xml:space="preserve"> </v>
      </c>
      <c r="T50" s="58" t="str">
        <f>IF(ISERROR(VLOOKUP($B50,'Race 9'!$B$9:$H$39,5,FALSE)),"0",VLOOKUP($B50,'Race 9'!$B$9:$H$39,5,FALSE))</f>
        <v>0</v>
      </c>
      <c r="U50" s="62" t="str">
        <f>IF(ISERROR(VLOOKUP($B50,'Race 10'!$B$9:$H$35,4,FALSE))," ",VLOOKUP($B50,'Race 10'!$B$9:$H$35,4,FALSE))</f>
        <v xml:space="preserve"> </v>
      </c>
      <c r="V50" s="58" t="str">
        <f>IF(ISERROR(VLOOKUP($B50,'Race 10'!$B$9:$H$35,5,FALSE)),"0",VLOOKUP($B50,'Race 10'!$B$9:$H$35,5,FALSE))</f>
        <v>0</v>
      </c>
      <c r="W50" s="62" t="str">
        <f>IF(ISERROR(VLOOKUP($B50,'Race 11'!$B$9:$H$39,4,FALSE))," ",VLOOKUP($B50,'Race 11'!$B$9:$H$39,4,FALSE))</f>
        <v xml:space="preserve"> </v>
      </c>
      <c r="X50" s="58" t="str">
        <f>IF(ISERROR(VLOOKUP($B50,'Race 11'!$B$9:$H$39,5,FALSE)),"0",VLOOKUP($B50,'Race 11'!$B$9:$H$39,5,FALSE))</f>
        <v>0</v>
      </c>
      <c r="Y50" s="62" t="str">
        <f>IF(ISERROR(VLOOKUP($B50,'Race 12'!$B$9:$H$43,4,FALSE))," ",VLOOKUP($B50,'Race 12'!$B$9:$H$43,4,FALSE))</f>
        <v xml:space="preserve"> </v>
      </c>
      <c r="Z50" s="58" t="str">
        <f>IF(ISERROR(VLOOKUP($B50,'Race 12'!$B$9:$H$43,5,FALSE)),"0",VLOOKUP($B50,'Race 12'!$B$9:$H$43,5,FALSE))</f>
        <v>0</v>
      </c>
      <c r="AA50" s="100">
        <f t="shared" si="2"/>
        <v>0</v>
      </c>
      <c r="AB50" s="54">
        <f t="shared" si="3"/>
        <v>0</v>
      </c>
      <c r="AD50" s="34"/>
    </row>
    <row r="51" spans="1:48" ht="21" customHeight="1">
      <c r="A51" s="35">
        <v>43</v>
      </c>
      <c r="B51" s="56"/>
      <c r="C51" s="97" t="str">
        <f>IF(ISERROR(VLOOKUP(B51,'Race 1'!$B$11:$F$43,4,FALSE))," ",VLOOKUP(B51,'Race 1'!$B$11:$F$43,4,FALSE))</f>
        <v xml:space="preserve"> </v>
      </c>
      <c r="D51" s="58" t="str">
        <f>IF(ISERROR(VLOOKUP(B51,'Race 1'!$B$11:$F$43,5,FALSE)),"0",VLOOKUP(B51,'Race 1'!$B$11:$F$43,5,FALSE))</f>
        <v>0</v>
      </c>
      <c r="E51" s="97" t="str">
        <f>IF(ISERROR(VLOOKUP($B51,'Race 2'!$B$11:$E$34,4,FALSE))," ",VLOOKUP($B51,'Race 2'!$B$11:$E$34,4,FALSE))</f>
        <v xml:space="preserve"> </v>
      </c>
      <c r="F51" s="58" t="str">
        <f>IF(ISERROR(VLOOKUP($B51,'Race 2'!$B$11:$F$34,5,FALSE)),"0",VLOOKUP($B51,'Race 2'!$B$11:$F$34,5,FALSE))</f>
        <v>0</v>
      </c>
      <c r="G51" s="97" t="str">
        <f>IF(ISERROR(VLOOKUP($B51,'Race 3'!$B$11:$E$37,4,FALSE))," ",VLOOKUP($B51,'Race 3'!$B$11:$E$37,4,FALSE))</f>
        <v xml:space="preserve"> </v>
      </c>
      <c r="H51" s="58" t="str">
        <f>IF(ISERROR(VLOOKUP($B51,'Race 3'!$B$11:$F$37,5,FALSE)),"0",VLOOKUP($B51,'Race 3'!$B$11:$F$37,5,FALSE))</f>
        <v>0</v>
      </c>
      <c r="I51" s="97" t="str">
        <f>IF(ISERROR(VLOOKUP($B51,'Race 4'!$B$11:$E$39,4,FALSE))," ",VLOOKUP($B51,'Race 4'!$B$11:$E$39,4,FALSE))</f>
        <v xml:space="preserve"> </v>
      </c>
      <c r="J51" s="58" t="str">
        <f>IF(ISERROR(VLOOKUP($B51,'Race 4'!$B$11:$F$39,5,FALSE)),"0",VLOOKUP($B51,'Race 4'!$B$11:$F$39,5,FALSE))</f>
        <v>0</v>
      </c>
      <c r="K51" s="97" t="str">
        <f>IF(ISERROR(VLOOKUP($B51,'Race 5'!$B$9:$H$39,4,FALSE))," ",VLOOKUP($B51,'Race 5'!$B$9:$H$39,4,FALSE))</f>
        <v xml:space="preserve"> </v>
      </c>
      <c r="L51" s="58" t="str">
        <f>IF(ISERROR(VLOOKUP($B51,'Race 5'!$B$9:$H$39,5,FALSE)),"0",VLOOKUP($B51,'Race 5'!$B$9:$H$39,5,FALSE))</f>
        <v>0</v>
      </c>
      <c r="M51" s="62" t="str">
        <f>IF(ISERROR(VLOOKUP($B51,'Race 6'!$B$9:$H$52,4,FALSE))," ",VLOOKUP($B51,'Race 6'!$B$9:$H$52,4,FALSE))</f>
        <v xml:space="preserve"> </v>
      </c>
      <c r="N51" s="58" t="str">
        <f>IF(ISERROR(VLOOKUP($B51,'Race 6'!$B$9:$H$52,5,FALSE)),"0",VLOOKUP($B51,'Race 6'!$B$9:$H$52,5,FALSE))</f>
        <v>0</v>
      </c>
      <c r="O51" s="62" t="str">
        <f>IF(ISERROR(VLOOKUP($B51,'Race 7'!$B$9:$H$39,4,FALSE))," ",VLOOKUP($B51,'Race 7'!$B$9:$H$39,4,FALSE))</f>
        <v xml:space="preserve"> </v>
      </c>
      <c r="P51" s="58" t="str">
        <f>IF(ISERROR(VLOOKUP($B51,'Race 7'!$B$9:$H$39,5,FALSE)),"0",VLOOKUP($B51,'Race 7'!$B$9:$H$39,5,FALSE))</f>
        <v>0</v>
      </c>
      <c r="Q51" s="62" t="str">
        <f>IF(ISERROR(VLOOKUP($B51,'Race 8'!$B$9:$H$39,4,FALSE))," ",VLOOKUP($B51,'Race 8'!$B$9:$H$39,4,FALSE))</f>
        <v xml:space="preserve"> </v>
      </c>
      <c r="R51" s="58" t="str">
        <f>IF(ISERROR(VLOOKUP($B51,'Race 8'!$B$9:$H$39,5,FALSE)),"0",VLOOKUP($B51,'Race 8'!$B$9:$H$39,5,FALSE))</f>
        <v>0</v>
      </c>
      <c r="S51" s="62" t="str">
        <f>IF(ISERROR(VLOOKUP($B51,'Race 9'!$B$9:$H$39,4,FALSE))," ",VLOOKUP($B51,'Race 9'!$B$9:$H$39,4,FALSE))</f>
        <v xml:space="preserve"> </v>
      </c>
      <c r="T51" s="58" t="str">
        <f>IF(ISERROR(VLOOKUP($B51,'Race 9'!$B$9:$H$39,5,FALSE)),"0",VLOOKUP($B51,'Race 9'!$B$9:$H$39,5,FALSE))</f>
        <v>0</v>
      </c>
      <c r="U51" s="62" t="str">
        <f>IF(ISERROR(VLOOKUP($B51,'Race 10'!$B$9:$H$35,4,FALSE))," ",VLOOKUP($B51,'Race 10'!$B$9:$H$35,4,FALSE))</f>
        <v xml:space="preserve"> </v>
      </c>
      <c r="V51" s="58" t="str">
        <f>IF(ISERROR(VLOOKUP($B51,'Race 10'!$B$9:$H$35,5,FALSE)),"0",VLOOKUP($B51,'Race 10'!$B$9:$H$35,5,FALSE))</f>
        <v>0</v>
      </c>
      <c r="W51" s="62" t="str">
        <f>IF(ISERROR(VLOOKUP($B51,'Race 11'!$B$9:$H$39,4,FALSE))," ",VLOOKUP($B51,'Race 11'!$B$9:$H$39,4,FALSE))</f>
        <v xml:space="preserve"> </v>
      </c>
      <c r="X51" s="58" t="str">
        <f>IF(ISERROR(VLOOKUP($B51,'Race 11'!$B$9:$H$39,5,FALSE)),"0",VLOOKUP($B51,'Race 11'!$B$9:$H$39,5,FALSE))</f>
        <v>0</v>
      </c>
      <c r="Y51" s="62" t="str">
        <f>IF(ISERROR(VLOOKUP($B51,'Race 12'!$B$9:$H$43,4,FALSE))," ",VLOOKUP($B51,'Race 12'!$B$9:$H$43,4,FALSE))</f>
        <v xml:space="preserve"> </v>
      </c>
      <c r="Z51" s="58" t="str">
        <f>IF(ISERROR(VLOOKUP($B51,'Race 12'!$B$9:$H$43,5,FALSE)),"0",VLOOKUP($B51,'Race 12'!$B$9:$H$43,5,FALSE))</f>
        <v>0</v>
      </c>
      <c r="AA51" s="100">
        <f t="shared" si="2"/>
        <v>0</v>
      </c>
      <c r="AB51" s="54">
        <f t="shared" si="3"/>
        <v>0</v>
      </c>
      <c r="AD51" s="34"/>
    </row>
    <row r="52" spans="1:48" ht="21" customHeight="1">
      <c r="A52" s="35">
        <v>44</v>
      </c>
      <c r="B52" s="56"/>
      <c r="C52" s="97" t="str">
        <f>IF(ISERROR(VLOOKUP(B52,'Race 1'!$B$11:$F$43,4,FALSE))," ",VLOOKUP(B52,'Race 1'!$B$11:$F$43,4,FALSE))</f>
        <v xml:space="preserve"> </v>
      </c>
      <c r="D52" s="58" t="str">
        <f>IF(ISERROR(VLOOKUP(B52,'Race 1'!$B$11:$F$43,5,FALSE)),"0",VLOOKUP(B52,'Race 1'!$B$11:$F$43,5,FALSE))</f>
        <v>0</v>
      </c>
      <c r="E52" s="97" t="str">
        <f>IF(ISERROR(VLOOKUP($B52,'Race 2'!$B$11:$E$34,4,FALSE))," ",VLOOKUP($B52,'Race 2'!$B$11:$E$34,4,FALSE))</f>
        <v xml:space="preserve"> </v>
      </c>
      <c r="F52" s="58" t="str">
        <f>IF(ISERROR(VLOOKUP($B52,'Race 2'!$B$11:$F$34,5,FALSE)),"0",VLOOKUP($B52,'Race 2'!$B$11:$F$34,5,FALSE))</f>
        <v>0</v>
      </c>
      <c r="G52" s="97" t="str">
        <f>IF(ISERROR(VLOOKUP($B52,'Race 3'!$B$11:$E$37,4,FALSE))," ",VLOOKUP($B52,'Race 3'!$B$11:$E$37,4,FALSE))</f>
        <v xml:space="preserve"> </v>
      </c>
      <c r="H52" s="58" t="str">
        <f>IF(ISERROR(VLOOKUP($B52,'Race 3'!$B$11:$F$37,5,FALSE)),"0",VLOOKUP($B52,'Race 3'!$B$11:$F$37,5,FALSE))</f>
        <v>0</v>
      </c>
      <c r="I52" s="97" t="str">
        <f>IF(ISERROR(VLOOKUP($B52,'Race 4'!$B$11:$E$39,4,FALSE))," ",VLOOKUP($B52,'Race 4'!$B$11:$E$39,4,FALSE))</f>
        <v xml:space="preserve"> </v>
      </c>
      <c r="J52" s="58" t="str">
        <f>IF(ISERROR(VLOOKUP($B52,'Race 4'!$B$11:$F$39,5,FALSE)),"0",VLOOKUP($B52,'Race 4'!$B$11:$F$39,5,FALSE))</f>
        <v>0</v>
      </c>
      <c r="K52" s="97" t="str">
        <f>IF(ISERROR(VLOOKUP($B52,'Race 5'!$B$9:$H$39,4,FALSE))," ",VLOOKUP($B52,'Race 5'!$B$9:$H$39,4,FALSE))</f>
        <v xml:space="preserve"> </v>
      </c>
      <c r="L52" s="58" t="str">
        <f>IF(ISERROR(VLOOKUP($B52,'Race 5'!$B$9:$H$39,5,FALSE)),"0",VLOOKUP($B52,'Race 5'!$B$9:$H$39,5,FALSE))</f>
        <v>0</v>
      </c>
      <c r="M52" s="62" t="str">
        <f>IF(ISERROR(VLOOKUP($B52,'Race 6'!$B$9:$H$52,4,FALSE))," ",VLOOKUP($B52,'Race 6'!$B$9:$H$52,4,FALSE))</f>
        <v xml:space="preserve"> </v>
      </c>
      <c r="N52" s="58" t="str">
        <f>IF(ISERROR(VLOOKUP($B52,'Race 6'!$B$9:$H$52,5,FALSE)),"0",VLOOKUP($B52,'Race 6'!$B$9:$H$52,5,FALSE))</f>
        <v>0</v>
      </c>
      <c r="O52" s="62" t="str">
        <f>IF(ISERROR(VLOOKUP($B52,'Race 7'!$B$9:$H$39,4,FALSE))," ",VLOOKUP($B52,'Race 7'!$B$9:$H$39,4,FALSE))</f>
        <v xml:space="preserve"> </v>
      </c>
      <c r="P52" s="58" t="str">
        <f>IF(ISERROR(VLOOKUP($B52,'Race 7'!$B$9:$H$39,5,FALSE)),"0",VLOOKUP($B52,'Race 7'!$B$9:$H$39,5,FALSE))</f>
        <v>0</v>
      </c>
      <c r="Q52" s="62" t="str">
        <f>IF(ISERROR(VLOOKUP($B52,'Race 8'!$B$9:$H$39,4,FALSE))," ",VLOOKUP($B52,'Race 8'!$B$9:$H$39,4,FALSE))</f>
        <v xml:space="preserve"> </v>
      </c>
      <c r="R52" s="58" t="str">
        <f>IF(ISERROR(VLOOKUP($B52,'Race 8'!$B$9:$H$39,5,FALSE)),"0",VLOOKUP($B52,'Race 8'!$B$9:$H$39,5,FALSE))</f>
        <v>0</v>
      </c>
      <c r="S52" s="62" t="str">
        <f>IF(ISERROR(VLOOKUP($B52,'Race 9'!$B$9:$H$39,4,FALSE))," ",VLOOKUP($B52,'Race 9'!$B$9:$H$39,4,FALSE))</f>
        <v xml:space="preserve"> </v>
      </c>
      <c r="T52" s="58" t="str">
        <f>IF(ISERROR(VLOOKUP($B52,'Race 9'!$B$9:$H$39,5,FALSE)),"0",VLOOKUP($B52,'Race 9'!$B$9:$H$39,5,FALSE))</f>
        <v>0</v>
      </c>
      <c r="U52" s="62" t="str">
        <f>IF(ISERROR(VLOOKUP($B52,'Race 10'!$B$9:$H$35,4,FALSE))," ",VLOOKUP($B52,'Race 10'!$B$9:$H$35,4,FALSE))</f>
        <v xml:space="preserve"> </v>
      </c>
      <c r="V52" s="58" t="str">
        <f>IF(ISERROR(VLOOKUP($B52,'Race 10'!$B$9:$H$35,5,FALSE)),"0",VLOOKUP($B52,'Race 10'!$B$9:$H$35,5,FALSE))</f>
        <v>0</v>
      </c>
      <c r="W52" s="62" t="str">
        <f>IF(ISERROR(VLOOKUP($B52,'Race 11'!$B$9:$H$39,4,FALSE))," ",VLOOKUP($B52,'Race 11'!$B$9:$H$39,4,FALSE))</f>
        <v xml:space="preserve"> </v>
      </c>
      <c r="X52" s="58" t="str">
        <f>IF(ISERROR(VLOOKUP($B52,'Race 11'!$B$9:$H$39,5,FALSE)),"0",VLOOKUP($B52,'Race 11'!$B$9:$H$39,5,FALSE))</f>
        <v>0</v>
      </c>
      <c r="Y52" s="62" t="str">
        <f>IF(ISERROR(VLOOKUP($B52,'Race 12'!$B$9:$H$43,4,FALSE))," ",VLOOKUP($B52,'Race 12'!$B$9:$H$43,4,FALSE))</f>
        <v xml:space="preserve"> </v>
      </c>
      <c r="Z52" s="58" t="str">
        <f>IF(ISERROR(VLOOKUP($B52,'Race 12'!$B$9:$H$43,5,FALSE)),"0",VLOOKUP($B52,'Race 12'!$B$9:$H$43,5,FALSE))</f>
        <v>0</v>
      </c>
      <c r="AA52" s="100">
        <f t="shared" si="2"/>
        <v>0</v>
      </c>
      <c r="AB52" s="54">
        <f t="shared" si="3"/>
        <v>0</v>
      </c>
      <c r="AD52" s="34"/>
    </row>
    <row r="53" spans="1:48" ht="21" customHeight="1">
      <c r="A53" s="35">
        <v>45</v>
      </c>
      <c r="B53" s="56"/>
      <c r="C53" s="97" t="str">
        <f>IF(ISERROR(VLOOKUP(B53,'Race 1'!$B$11:$F$43,4,FALSE))," ",VLOOKUP(B53,'Race 1'!$B$11:$F$43,4,FALSE))</f>
        <v xml:space="preserve"> </v>
      </c>
      <c r="D53" s="58" t="str">
        <f>IF(ISERROR(VLOOKUP(B53,'Race 1'!$B$11:$F$43,5,FALSE)),"0",VLOOKUP(B53,'Race 1'!$B$11:$F$43,5,FALSE))</f>
        <v>0</v>
      </c>
      <c r="E53" s="97" t="str">
        <f>IF(ISERROR(VLOOKUP($B53,'Race 2'!$B$11:$E$34,4,FALSE))," ",VLOOKUP($B53,'Race 2'!$B$11:$E$34,4,FALSE))</f>
        <v xml:space="preserve"> </v>
      </c>
      <c r="F53" s="58" t="str">
        <f>IF(ISERROR(VLOOKUP($B53,'Race 2'!$B$11:$F$34,5,FALSE)),"0",VLOOKUP($B53,'Race 2'!$B$11:$F$34,5,FALSE))</f>
        <v>0</v>
      </c>
      <c r="G53" s="97" t="str">
        <f>IF(ISERROR(VLOOKUP($B53,'Race 3'!$B$11:$E$37,4,FALSE))," ",VLOOKUP($B53,'Race 3'!$B$11:$E$37,4,FALSE))</f>
        <v xml:space="preserve"> </v>
      </c>
      <c r="H53" s="58" t="str">
        <f>IF(ISERROR(VLOOKUP($B53,'Race 3'!$B$11:$F$37,5,FALSE)),"0",VLOOKUP($B53,'Race 3'!$B$11:$F$37,5,FALSE))</f>
        <v>0</v>
      </c>
      <c r="I53" s="97" t="str">
        <f>IF(ISERROR(VLOOKUP($B53,'Race 4'!$B$11:$E$39,4,FALSE))," ",VLOOKUP($B53,'Race 4'!$B$11:$E$39,4,FALSE))</f>
        <v xml:space="preserve"> </v>
      </c>
      <c r="J53" s="58" t="str">
        <f>IF(ISERROR(VLOOKUP($B53,'Race 4'!$B$11:$F$39,5,FALSE)),"0",VLOOKUP($B53,'Race 4'!$B$11:$F$39,5,FALSE))</f>
        <v>0</v>
      </c>
      <c r="K53" s="97" t="str">
        <f>IF(ISERROR(VLOOKUP($B53,'Race 5'!$B$9:$H$39,4,FALSE))," ",VLOOKUP($B53,'Race 5'!$B$9:$H$39,4,FALSE))</f>
        <v xml:space="preserve"> </v>
      </c>
      <c r="L53" s="58" t="str">
        <f>IF(ISERROR(VLOOKUP($B53,'Race 5'!$B$9:$H$39,5,FALSE)),"0",VLOOKUP($B53,'Race 5'!$B$9:$H$39,5,FALSE))</f>
        <v>0</v>
      </c>
      <c r="M53" s="62" t="str">
        <f>IF(ISERROR(VLOOKUP($B53,'Race 6'!$B$9:$H$52,4,FALSE))," ",VLOOKUP($B53,'Race 6'!$B$9:$H$52,4,FALSE))</f>
        <v xml:space="preserve"> </v>
      </c>
      <c r="N53" s="58" t="str">
        <f>IF(ISERROR(VLOOKUP($B53,'Race 6'!$B$9:$H$52,5,FALSE)),"0",VLOOKUP($B53,'Race 6'!$B$9:$H$52,5,FALSE))</f>
        <v>0</v>
      </c>
      <c r="O53" s="62" t="str">
        <f>IF(ISERROR(VLOOKUP($B53,'Race 7'!$B$9:$H$39,4,FALSE))," ",VLOOKUP($B53,'Race 7'!$B$9:$H$39,4,FALSE))</f>
        <v xml:space="preserve"> </v>
      </c>
      <c r="P53" s="58" t="str">
        <f>IF(ISERROR(VLOOKUP($B53,'Race 7'!$B$9:$H$39,5,FALSE)),"0",VLOOKUP($B53,'Race 7'!$B$9:$H$39,5,FALSE))</f>
        <v>0</v>
      </c>
      <c r="Q53" s="62" t="str">
        <f>IF(ISERROR(VLOOKUP($B53,'Race 8'!$B$9:$H$39,4,FALSE))," ",VLOOKUP($B53,'Race 8'!$B$9:$H$39,4,FALSE))</f>
        <v xml:space="preserve"> </v>
      </c>
      <c r="R53" s="58" t="str">
        <f>IF(ISERROR(VLOOKUP($B53,'Race 8'!$B$9:$H$39,5,FALSE)),"0",VLOOKUP($B53,'Race 8'!$B$9:$H$39,5,FALSE))</f>
        <v>0</v>
      </c>
      <c r="S53" s="62" t="str">
        <f>IF(ISERROR(VLOOKUP($B53,'Race 9'!$B$9:$H$39,4,FALSE))," ",VLOOKUP($B53,'Race 9'!$B$9:$H$39,4,FALSE))</f>
        <v xml:space="preserve"> </v>
      </c>
      <c r="T53" s="58" t="str">
        <f>IF(ISERROR(VLOOKUP($B53,'Race 9'!$B$9:$H$39,5,FALSE)),"0",VLOOKUP($B53,'Race 9'!$B$9:$H$39,5,FALSE))</f>
        <v>0</v>
      </c>
      <c r="U53" s="62" t="str">
        <f>IF(ISERROR(VLOOKUP($B53,'Race 10'!$B$9:$H$35,4,FALSE))," ",VLOOKUP($B53,'Race 10'!$B$9:$H$35,4,FALSE))</f>
        <v xml:space="preserve"> </v>
      </c>
      <c r="V53" s="58" t="str">
        <f>IF(ISERROR(VLOOKUP($B53,'Race 10'!$B$9:$H$35,5,FALSE)),"0",VLOOKUP($B53,'Race 10'!$B$9:$H$35,5,FALSE))</f>
        <v>0</v>
      </c>
      <c r="W53" s="62" t="str">
        <f>IF(ISERROR(VLOOKUP($B53,'Race 11'!$B$9:$H$39,4,FALSE))," ",VLOOKUP($B53,'Race 11'!$B$9:$H$39,4,FALSE))</f>
        <v xml:space="preserve"> </v>
      </c>
      <c r="X53" s="58" t="str">
        <f>IF(ISERROR(VLOOKUP($B53,'Race 11'!$B$9:$H$39,5,FALSE)),"0",VLOOKUP($B53,'Race 11'!$B$9:$H$39,5,FALSE))</f>
        <v>0</v>
      </c>
      <c r="Y53" s="62" t="str">
        <f>IF(ISERROR(VLOOKUP($B53,'Race 12'!$B$9:$H$43,4,FALSE))," ",VLOOKUP($B53,'Race 12'!$B$9:$H$43,4,FALSE))</f>
        <v xml:space="preserve"> </v>
      </c>
      <c r="Z53" s="58" t="str">
        <f>IF(ISERROR(VLOOKUP($B53,'Race 12'!$B$9:$H$43,5,FALSE)),"0",VLOOKUP($B53,'Race 12'!$B$9:$H$43,5,FALSE))</f>
        <v>0</v>
      </c>
      <c r="AA53" s="100">
        <f t="shared" si="2"/>
        <v>0</v>
      </c>
      <c r="AB53" s="54">
        <f t="shared" si="3"/>
        <v>0</v>
      </c>
      <c r="AD53" s="34"/>
    </row>
    <row r="54" spans="1:48" ht="21" customHeight="1">
      <c r="A54" s="35">
        <v>46</v>
      </c>
      <c r="B54" s="56"/>
      <c r="C54" s="97" t="str">
        <f>IF(ISERROR(VLOOKUP(B54,'Race 1'!$B$11:$F$43,4,FALSE))," ",VLOOKUP(B54,'Race 1'!$B$11:$F$43,4,FALSE))</f>
        <v xml:space="preserve"> </v>
      </c>
      <c r="D54" s="58" t="str">
        <f>IF(ISERROR(VLOOKUP(B54,'Race 1'!$B$11:$F$43,5,FALSE)),"0",VLOOKUP(B54,'Race 1'!$B$11:$F$43,5,FALSE))</f>
        <v>0</v>
      </c>
      <c r="E54" s="97" t="str">
        <f>IF(ISERROR(VLOOKUP($B54,'Race 2'!$B$11:$E$34,4,FALSE))," ",VLOOKUP($B54,'Race 2'!$B$11:$E$34,4,FALSE))</f>
        <v xml:space="preserve"> </v>
      </c>
      <c r="F54" s="58" t="str">
        <f>IF(ISERROR(VLOOKUP($B54,'Race 2'!$B$11:$F$34,5,FALSE)),"0",VLOOKUP($B54,'Race 2'!$B$11:$F$34,5,FALSE))</f>
        <v>0</v>
      </c>
      <c r="G54" s="97" t="str">
        <f>IF(ISERROR(VLOOKUP($B54,'Race 3'!$B$11:$E$37,4,FALSE))," ",VLOOKUP($B54,'Race 3'!$B$11:$E$37,4,FALSE))</f>
        <v xml:space="preserve"> </v>
      </c>
      <c r="H54" s="58" t="str">
        <f>IF(ISERROR(VLOOKUP($B54,'Race 3'!$B$11:$F$37,5,FALSE)),"0",VLOOKUP($B54,'Race 3'!$B$11:$F$37,5,FALSE))</f>
        <v>0</v>
      </c>
      <c r="I54" s="97" t="str">
        <f>IF(ISERROR(VLOOKUP($B54,'Race 4'!$B$11:$E$39,4,FALSE))," ",VLOOKUP($B54,'Race 4'!$B$11:$E$39,4,FALSE))</f>
        <v xml:space="preserve"> </v>
      </c>
      <c r="J54" s="58" t="str">
        <f>IF(ISERROR(VLOOKUP($B54,'Race 4'!$B$11:$F$39,5,FALSE)),"0",VLOOKUP($B54,'Race 4'!$B$11:$F$39,5,FALSE))</f>
        <v>0</v>
      </c>
      <c r="K54" s="97" t="str">
        <f>IF(ISERROR(VLOOKUP($B54,'Race 5'!$B$9:$H$39,4,FALSE))," ",VLOOKUP($B54,'Race 5'!$B$9:$H$39,4,FALSE))</f>
        <v xml:space="preserve"> </v>
      </c>
      <c r="L54" s="58" t="str">
        <f>IF(ISERROR(VLOOKUP($B54,'Race 5'!$B$9:$H$39,5,FALSE)),"0",VLOOKUP($B54,'Race 5'!$B$9:$H$39,5,FALSE))</f>
        <v>0</v>
      </c>
      <c r="M54" s="62" t="str">
        <f>IF(ISERROR(VLOOKUP($B54,'Race 6'!$B$9:$H$52,4,FALSE))," ",VLOOKUP($B54,'Race 6'!$B$9:$H$52,4,FALSE))</f>
        <v xml:space="preserve"> </v>
      </c>
      <c r="N54" s="58" t="str">
        <f>IF(ISERROR(VLOOKUP($B54,'Race 6'!$B$9:$H$52,5,FALSE)),"0",VLOOKUP($B54,'Race 6'!$B$9:$H$52,5,FALSE))</f>
        <v>0</v>
      </c>
      <c r="O54" s="62" t="str">
        <f>IF(ISERROR(VLOOKUP($B54,'Race 7'!$B$9:$H$39,4,FALSE))," ",VLOOKUP($B54,'Race 7'!$B$9:$H$39,4,FALSE))</f>
        <v xml:space="preserve"> </v>
      </c>
      <c r="P54" s="58" t="str">
        <f>IF(ISERROR(VLOOKUP($B54,'Race 7'!$B$9:$H$39,5,FALSE)),"0",VLOOKUP($B54,'Race 7'!$B$9:$H$39,5,FALSE))</f>
        <v>0</v>
      </c>
      <c r="Q54" s="62" t="str">
        <f>IF(ISERROR(VLOOKUP($B54,'Race 8'!$B$9:$H$39,4,FALSE))," ",VLOOKUP($B54,'Race 8'!$B$9:$H$39,4,FALSE))</f>
        <v xml:space="preserve"> </v>
      </c>
      <c r="R54" s="58" t="str">
        <f>IF(ISERROR(VLOOKUP($B54,'Race 8'!$B$9:$H$39,5,FALSE)),"0",VLOOKUP($B54,'Race 8'!$B$9:$H$39,5,FALSE))</f>
        <v>0</v>
      </c>
      <c r="S54" s="62" t="str">
        <f>IF(ISERROR(VLOOKUP($B54,'Race 9'!$B$9:$H$39,4,FALSE))," ",VLOOKUP($B54,'Race 9'!$B$9:$H$39,4,FALSE))</f>
        <v xml:space="preserve"> </v>
      </c>
      <c r="T54" s="58" t="str">
        <f>IF(ISERROR(VLOOKUP($B54,'Race 9'!$B$9:$H$39,5,FALSE)),"0",VLOOKUP($B54,'Race 9'!$B$9:$H$39,5,FALSE))</f>
        <v>0</v>
      </c>
      <c r="U54" s="62" t="str">
        <f>IF(ISERROR(VLOOKUP($B54,'Race 10'!$B$9:$H$35,4,FALSE))," ",VLOOKUP($B54,'Race 10'!$B$9:$H$35,4,FALSE))</f>
        <v xml:space="preserve"> </v>
      </c>
      <c r="V54" s="58" t="str">
        <f>IF(ISERROR(VLOOKUP($B54,'Race 10'!$B$9:$H$35,5,FALSE)),"0",VLOOKUP($B54,'Race 10'!$B$9:$H$35,5,FALSE))</f>
        <v>0</v>
      </c>
      <c r="W54" s="62" t="str">
        <f>IF(ISERROR(VLOOKUP($B54,'Race 11'!$B$9:$H$39,4,FALSE))," ",VLOOKUP($B54,'Race 11'!$B$9:$H$39,4,FALSE))</f>
        <v xml:space="preserve"> </v>
      </c>
      <c r="X54" s="58" t="str">
        <f>IF(ISERROR(VLOOKUP($B54,'Race 11'!$B$9:$H$39,5,FALSE)),"0",VLOOKUP($B54,'Race 11'!$B$9:$H$39,5,FALSE))</f>
        <v>0</v>
      </c>
      <c r="Y54" s="62" t="str">
        <f>IF(ISERROR(VLOOKUP($B54,'Race 12'!$B$9:$H$43,4,FALSE))," ",VLOOKUP($B54,'Race 12'!$B$9:$H$43,4,FALSE))</f>
        <v xml:space="preserve"> </v>
      </c>
      <c r="Z54" s="58" t="str">
        <f>IF(ISERROR(VLOOKUP($B54,'Race 12'!$B$9:$H$43,5,FALSE)),"0",VLOOKUP($B54,'Race 12'!$B$9:$H$43,5,FALSE))</f>
        <v>0</v>
      </c>
      <c r="AA54" s="100">
        <f t="shared" si="2"/>
        <v>0</v>
      </c>
      <c r="AB54" s="54">
        <f t="shared" si="3"/>
        <v>0</v>
      </c>
      <c r="AD54" s="34"/>
    </row>
    <row r="55" spans="1:48" ht="21" customHeight="1">
      <c r="A55" s="35">
        <v>47</v>
      </c>
      <c r="B55" s="56"/>
      <c r="C55" s="97" t="str">
        <f>IF(ISERROR(VLOOKUP(B55,'Race 1'!$B$11:$F$43,4,FALSE))," ",VLOOKUP(B55,'Race 1'!$B$11:$F$43,4,FALSE))</f>
        <v xml:space="preserve"> </v>
      </c>
      <c r="D55" s="58" t="str">
        <f>IF(ISERROR(VLOOKUP(B55,'Race 1'!$B$11:$F$43,5,FALSE)),"0",VLOOKUP(B55,'Race 1'!$B$11:$F$43,5,FALSE))</f>
        <v>0</v>
      </c>
      <c r="E55" s="97" t="str">
        <f>IF(ISERROR(VLOOKUP($B55,'Race 2'!$B$11:$E$34,4,FALSE))," ",VLOOKUP($B55,'Race 2'!$B$11:$E$34,4,FALSE))</f>
        <v xml:space="preserve"> </v>
      </c>
      <c r="F55" s="58" t="str">
        <f>IF(ISERROR(VLOOKUP($B55,'Race 2'!$B$11:$F$34,5,FALSE)),"0",VLOOKUP($B55,'Race 2'!$B$11:$F$34,5,FALSE))</f>
        <v>0</v>
      </c>
      <c r="G55" s="97" t="str">
        <f>IF(ISERROR(VLOOKUP($B55,'Race 3'!$B$11:$E$37,4,FALSE))," ",VLOOKUP($B55,'Race 3'!$B$11:$E$37,4,FALSE))</f>
        <v xml:space="preserve"> </v>
      </c>
      <c r="H55" s="58" t="str">
        <f>IF(ISERROR(VLOOKUP($B55,'Race 3'!$B$11:$F$37,5,FALSE)),"0",VLOOKUP($B55,'Race 3'!$B$11:$F$37,5,FALSE))</f>
        <v>0</v>
      </c>
      <c r="I55" s="97" t="str">
        <f>IF(ISERROR(VLOOKUP($B55,'Race 4'!$B$11:$E$39,4,FALSE))," ",VLOOKUP($B55,'Race 4'!$B$11:$E$39,4,FALSE))</f>
        <v xml:space="preserve"> </v>
      </c>
      <c r="J55" s="58" t="str">
        <f>IF(ISERROR(VLOOKUP($B55,'Race 4'!$B$11:$F$39,5,FALSE)),"0",VLOOKUP($B55,'Race 4'!$B$11:$F$39,5,FALSE))</f>
        <v>0</v>
      </c>
      <c r="K55" s="97" t="str">
        <f>IF(ISERROR(VLOOKUP($B55,'Race 5'!$B$9:$H$39,4,FALSE))," ",VLOOKUP($B55,'Race 5'!$B$9:$H$39,4,FALSE))</f>
        <v xml:space="preserve"> </v>
      </c>
      <c r="L55" s="58" t="str">
        <f>IF(ISERROR(VLOOKUP($B55,'Race 5'!$B$9:$H$39,5,FALSE)),"0",VLOOKUP($B55,'Race 5'!$B$9:$H$39,5,FALSE))</f>
        <v>0</v>
      </c>
      <c r="M55" s="62" t="str">
        <f>IF(ISERROR(VLOOKUP($B55,'Race 6'!$B$9:$H$52,4,FALSE))," ",VLOOKUP($B55,'Race 6'!$B$9:$H$52,4,FALSE))</f>
        <v xml:space="preserve"> </v>
      </c>
      <c r="N55" s="58" t="str">
        <f>IF(ISERROR(VLOOKUP($B55,'Race 6'!$B$9:$H$52,5,FALSE)),"0",VLOOKUP($B55,'Race 6'!$B$9:$H$52,5,FALSE))</f>
        <v>0</v>
      </c>
      <c r="O55" s="62" t="str">
        <f>IF(ISERROR(VLOOKUP($B55,'Race 7'!$B$9:$H$39,4,FALSE))," ",VLOOKUP($B55,'Race 7'!$B$9:$H$39,4,FALSE))</f>
        <v xml:space="preserve"> </v>
      </c>
      <c r="P55" s="58" t="str">
        <f>IF(ISERROR(VLOOKUP($B55,'Race 7'!$B$9:$H$39,5,FALSE)),"0",VLOOKUP($B55,'Race 7'!$B$9:$H$39,5,FALSE))</f>
        <v>0</v>
      </c>
      <c r="Q55" s="62" t="str">
        <f>IF(ISERROR(VLOOKUP($B55,'Race 8'!$B$9:$H$39,4,FALSE))," ",VLOOKUP($B55,'Race 8'!$B$9:$H$39,4,FALSE))</f>
        <v xml:space="preserve"> </v>
      </c>
      <c r="R55" s="58" t="str">
        <f>IF(ISERROR(VLOOKUP($B55,'Race 8'!$B$9:$H$39,5,FALSE)),"0",VLOOKUP($B55,'Race 8'!$B$9:$H$39,5,FALSE))</f>
        <v>0</v>
      </c>
      <c r="S55" s="62" t="str">
        <f>IF(ISERROR(VLOOKUP($B55,'Race 9'!$B$9:$H$39,4,FALSE))," ",VLOOKUP($B55,'Race 9'!$B$9:$H$39,4,FALSE))</f>
        <v xml:space="preserve"> </v>
      </c>
      <c r="T55" s="58" t="str">
        <f>IF(ISERROR(VLOOKUP($B55,'Race 9'!$B$9:$H$39,5,FALSE)),"0",VLOOKUP($B55,'Race 9'!$B$9:$H$39,5,FALSE))</f>
        <v>0</v>
      </c>
      <c r="U55" s="62" t="str">
        <f>IF(ISERROR(VLOOKUP($B55,'Race 10'!$B$9:$H$35,4,FALSE))," ",VLOOKUP($B55,'Race 10'!$B$9:$H$35,4,FALSE))</f>
        <v xml:space="preserve"> </v>
      </c>
      <c r="V55" s="58" t="str">
        <f>IF(ISERROR(VLOOKUP($B55,'Race 10'!$B$9:$H$35,5,FALSE)),"0",VLOOKUP($B55,'Race 10'!$B$9:$H$35,5,FALSE))</f>
        <v>0</v>
      </c>
      <c r="W55" s="62" t="str">
        <f>IF(ISERROR(VLOOKUP($B55,'Race 11'!$B$9:$H$39,4,FALSE))," ",VLOOKUP($B55,'Race 11'!$B$9:$H$39,4,FALSE))</f>
        <v xml:space="preserve"> </v>
      </c>
      <c r="X55" s="58" t="str">
        <f>IF(ISERROR(VLOOKUP($B55,'Race 11'!$B$9:$H$39,5,FALSE)),"0",VLOOKUP($B55,'Race 11'!$B$9:$H$39,5,FALSE))</f>
        <v>0</v>
      </c>
      <c r="Y55" s="62" t="str">
        <f>IF(ISERROR(VLOOKUP($B55,'Race 12'!$B$9:$H$43,4,FALSE))," ",VLOOKUP($B55,'Race 12'!$B$9:$H$43,4,FALSE))</f>
        <v xml:space="preserve"> </v>
      </c>
      <c r="Z55" s="58" t="str">
        <f>IF(ISERROR(VLOOKUP($B55,'Race 12'!$B$9:$H$43,5,FALSE)),"0",VLOOKUP($B55,'Race 12'!$B$9:$H$43,5,FALSE))</f>
        <v>0</v>
      </c>
      <c r="AA55" s="100">
        <f t="shared" si="2"/>
        <v>0</v>
      </c>
      <c r="AB55" s="54">
        <f t="shared" si="3"/>
        <v>0</v>
      </c>
      <c r="AD55" s="34"/>
    </row>
    <row r="56" spans="1:48" ht="21" customHeight="1">
      <c r="A56" s="35">
        <v>48</v>
      </c>
      <c r="B56" s="56"/>
      <c r="C56" s="97" t="str">
        <f>IF(ISERROR(VLOOKUP(B56,'Race 1'!$B$11:$F$43,4,FALSE))," ",VLOOKUP(B56,'Race 1'!$B$11:$F$43,4,FALSE))</f>
        <v xml:space="preserve"> </v>
      </c>
      <c r="D56" s="58" t="str">
        <f>IF(ISERROR(VLOOKUP(B56,'Race 1'!$B$11:$F$43,5,FALSE)),"0",VLOOKUP(B56,'Race 1'!$B$11:$F$43,5,FALSE))</f>
        <v>0</v>
      </c>
      <c r="E56" s="97" t="str">
        <f>IF(ISERROR(VLOOKUP($B56,'Race 2'!$B$11:$E$34,4,FALSE))," ",VLOOKUP($B56,'Race 2'!$B$11:$E$34,4,FALSE))</f>
        <v xml:space="preserve"> </v>
      </c>
      <c r="F56" s="58" t="str">
        <f>IF(ISERROR(VLOOKUP($B56,'Race 2'!$B$11:$F$34,5,FALSE)),"0",VLOOKUP($B56,'Race 2'!$B$11:$F$34,5,FALSE))</f>
        <v>0</v>
      </c>
      <c r="G56" s="97" t="str">
        <f>IF(ISERROR(VLOOKUP($B56,'Race 3'!$B$11:$E$37,4,FALSE))," ",VLOOKUP($B56,'Race 3'!$B$11:$E$37,4,FALSE))</f>
        <v xml:space="preserve"> </v>
      </c>
      <c r="H56" s="58" t="str">
        <f>IF(ISERROR(VLOOKUP($B56,'Race 3'!$B$11:$F$37,5,FALSE)),"0",VLOOKUP($B56,'Race 3'!$B$11:$F$37,5,FALSE))</f>
        <v>0</v>
      </c>
      <c r="I56" s="97" t="str">
        <f>IF(ISERROR(VLOOKUP($B56,'Race 4'!$B$11:$E$39,4,FALSE))," ",VLOOKUP($B56,'Race 4'!$B$11:$E$39,4,FALSE))</f>
        <v xml:space="preserve"> </v>
      </c>
      <c r="J56" s="58" t="str">
        <f>IF(ISERROR(VLOOKUP($B56,'Race 4'!$B$11:$F$39,5,FALSE)),"0",VLOOKUP($B56,'Race 4'!$B$11:$F$39,5,FALSE))</f>
        <v>0</v>
      </c>
      <c r="K56" s="97" t="str">
        <f>IF(ISERROR(VLOOKUP($B56,'Race 5'!$B$9:$H$39,4,FALSE))," ",VLOOKUP($B56,'Race 5'!$B$9:$H$39,4,FALSE))</f>
        <v xml:space="preserve"> </v>
      </c>
      <c r="L56" s="58" t="str">
        <f>IF(ISERROR(VLOOKUP($B56,'Race 5'!$B$9:$H$39,5,FALSE)),"0",VLOOKUP($B56,'Race 5'!$B$9:$H$39,5,FALSE))</f>
        <v>0</v>
      </c>
      <c r="M56" s="62" t="str">
        <f>IF(ISERROR(VLOOKUP($B56,'Race 6'!$B$9:$H$52,4,FALSE))," ",VLOOKUP($B56,'Race 6'!$B$9:$H$52,4,FALSE))</f>
        <v xml:space="preserve"> </v>
      </c>
      <c r="N56" s="58" t="str">
        <f>IF(ISERROR(VLOOKUP($B56,'Race 6'!$B$9:$H$52,5,FALSE)),"0",VLOOKUP($B56,'Race 6'!$B$9:$H$52,5,FALSE))</f>
        <v>0</v>
      </c>
      <c r="O56" s="62" t="str">
        <f>IF(ISERROR(VLOOKUP($B56,'Race 7'!$B$9:$H$39,4,FALSE))," ",VLOOKUP($B56,'Race 7'!$B$9:$H$39,4,FALSE))</f>
        <v xml:space="preserve"> </v>
      </c>
      <c r="P56" s="58" t="str">
        <f>IF(ISERROR(VLOOKUP($B56,'Race 7'!$B$9:$H$39,5,FALSE)),"0",VLOOKUP($B56,'Race 7'!$B$9:$H$39,5,FALSE))</f>
        <v>0</v>
      </c>
      <c r="Q56" s="62" t="str">
        <f>IF(ISERROR(VLOOKUP($B56,'Race 8'!$B$9:$H$39,4,FALSE))," ",VLOOKUP($B56,'Race 8'!$B$9:$H$39,4,FALSE))</f>
        <v xml:space="preserve"> </v>
      </c>
      <c r="R56" s="58" t="str">
        <f>IF(ISERROR(VLOOKUP($B56,'Race 8'!$B$9:$H$39,5,FALSE)),"0",VLOOKUP($B56,'Race 8'!$B$9:$H$39,5,FALSE))</f>
        <v>0</v>
      </c>
      <c r="S56" s="62" t="str">
        <f>IF(ISERROR(VLOOKUP($B56,'Race 9'!$B$9:$H$39,4,FALSE))," ",VLOOKUP($B56,'Race 9'!$B$9:$H$39,4,FALSE))</f>
        <v xml:space="preserve"> </v>
      </c>
      <c r="T56" s="58" t="str">
        <f>IF(ISERROR(VLOOKUP($B56,'Race 9'!$B$9:$H$39,5,FALSE)),"0",VLOOKUP($B56,'Race 9'!$B$9:$H$39,5,FALSE))</f>
        <v>0</v>
      </c>
      <c r="U56" s="62" t="str">
        <f>IF(ISERROR(VLOOKUP($B56,'Race 10'!$B$9:$H$35,4,FALSE))," ",VLOOKUP($B56,'Race 10'!$B$9:$H$35,4,FALSE))</f>
        <v xml:space="preserve"> </v>
      </c>
      <c r="V56" s="58" t="str">
        <f>IF(ISERROR(VLOOKUP($B56,'Race 10'!$B$9:$H$35,5,FALSE)),"0",VLOOKUP($B56,'Race 10'!$B$9:$H$35,5,FALSE))</f>
        <v>0</v>
      </c>
      <c r="W56" s="62" t="str">
        <f>IF(ISERROR(VLOOKUP($B56,'Race 11'!$B$9:$H$39,4,FALSE))," ",VLOOKUP($B56,'Race 11'!$B$9:$H$39,4,FALSE))</f>
        <v xml:space="preserve"> </v>
      </c>
      <c r="X56" s="58" t="str">
        <f>IF(ISERROR(VLOOKUP($B56,'Race 11'!$B$9:$H$39,5,FALSE)),"0",VLOOKUP($B56,'Race 11'!$B$9:$H$39,5,FALSE))</f>
        <v>0</v>
      </c>
      <c r="Y56" s="62" t="str">
        <f>IF(ISERROR(VLOOKUP($B56,'Race 12'!$B$9:$H$43,4,FALSE))," ",VLOOKUP($B56,'Race 12'!$B$9:$H$43,4,FALSE))</f>
        <v xml:space="preserve"> </v>
      </c>
      <c r="Z56" s="58" t="str">
        <f>IF(ISERROR(VLOOKUP($B56,'Race 12'!$B$9:$H$43,5,FALSE)),"0",VLOOKUP($B56,'Race 12'!$B$9:$H$43,5,FALSE))</f>
        <v>0</v>
      </c>
      <c r="AA56" s="100">
        <f t="shared" si="2"/>
        <v>0</v>
      </c>
      <c r="AB56" s="54">
        <f t="shared" si="3"/>
        <v>0</v>
      </c>
      <c r="AD56" s="34"/>
    </row>
    <row r="57" spans="1:48" ht="21" customHeight="1">
      <c r="A57" s="35">
        <v>49</v>
      </c>
      <c r="B57" s="56"/>
      <c r="C57" s="97" t="str">
        <f>IF(ISERROR(VLOOKUP(B57,'Race 1'!$B$11:$F$43,4,FALSE))," ",VLOOKUP(B57,'Race 1'!$B$11:$F$43,4,FALSE))</f>
        <v xml:space="preserve"> </v>
      </c>
      <c r="D57" s="58" t="str">
        <f>IF(ISERROR(VLOOKUP(B57,'Race 1'!$B$11:$F$43,5,FALSE)),"0",VLOOKUP(B57,'Race 1'!$B$11:$F$43,5,FALSE))</f>
        <v>0</v>
      </c>
      <c r="E57" s="97" t="str">
        <f>IF(ISERROR(VLOOKUP($B57,'Race 2'!$B$11:$E$34,4,FALSE))," ",VLOOKUP($B57,'Race 2'!$B$11:$E$34,4,FALSE))</f>
        <v xml:space="preserve"> </v>
      </c>
      <c r="F57" s="58" t="str">
        <f>IF(ISERROR(VLOOKUP($B57,'Race 2'!$B$11:$F$34,5,FALSE)),"0",VLOOKUP($B57,'Race 2'!$B$11:$F$34,5,FALSE))</f>
        <v>0</v>
      </c>
      <c r="G57" s="97" t="str">
        <f>IF(ISERROR(VLOOKUP($B57,'Race 3'!$B$11:$E$37,4,FALSE))," ",VLOOKUP($B57,'Race 3'!$B$11:$E$37,4,FALSE))</f>
        <v xml:space="preserve"> </v>
      </c>
      <c r="H57" s="58" t="str">
        <f>IF(ISERROR(VLOOKUP($B57,'Race 3'!$B$11:$F$37,5,FALSE)),"0",VLOOKUP($B57,'Race 3'!$B$11:$F$37,5,FALSE))</f>
        <v>0</v>
      </c>
      <c r="I57" s="97" t="str">
        <f>IF(ISERROR(VLOOKUP($B57,'Race 4'!$B$11:$E$39,4,FALSE))," ",VLOOKUP($B57,'Race 4'!$B$11:$E$39,4,FALSE))</f>
        <v xml:space="preserve"> </v>
      </c>
      <c r="J57" s="58" t="str">
        <f>IF(ISERROR(VLOOKUP($B57,'Race 4'!$B$11:$F$39,5,FALSE)),"0",VLOOKUP($B57,'Race 4'!$B$11:$F$39,5,FALSE))</f>
        <v>0</v>
      </c>
      <c r="K57" s="97" t="str">
        <f>IF(ISERROR(VLOOKUP($B57,'Race 5'!$B$9:$H$39,4,FALSE))," ",VLOOKUP($B57,'Race 5'!$B$9:$H$39,4,FALSE))</f>
        <v xml:space="preserve"> </v>
      </c>
      <c r="L57" s="58" t="str">
        <f>IF(ISERROR(VLOOKUP($B57,'Race 5'!$B$9:$H$39,5,FALSE)),"0",VLOOKUP($B57,'Race 5'!$B$9:$H$39,5,FALSE))</f>
        <v>0</v>
      </c>
      <c r="M57" s="62" t="str">
        <f>IF(ISERROR(VLOOKUP($B57,'Race 6'!$B$9:$H$52,4,FALSE))," ",VLOOKUP($B57,'Race 6'!$B$9:$H$52,4,FALSE))</f>
        <v xml:space="preserve"> </v>
      </c>
      <c r="N57" s="58" t="str">
        <f>IF(ISERROR(VLOOKUP($B57,'Race 6'!$B$9:$H$52,5,FALSE)),"0",VLOOKUP($B57,'Race 6'!$B$9:$H$52,5,FALSE))</f>
        <v>0</v>
      </c>
      <c r="O57" s="62" t="str">
        <f>IF(ISERROR(VLOOKUP($B57,'Race 7'!$B$9:$H$39,4,FALSE))," ",VLOOKUP($B57,'Race 7'!$B$9:$H$39,4,FALSE))</f>
        <v xml:space="preserve"> </v>
      </c>
      <c r="P57" s="58" t="str">
        <f>IF(ISERROR(VLOOKUP($B57,'Race 7'!$B$9:$H$39,5,FALSE)),"0",VLOOKUP($B57,'Race 7'!$B$9:$H$39,5,FALSE))</f>
        <v>0</v>
      </c>
      <c r="Q57" s="62" t="str">
        <f>IF(ISERROR(VLOOKUP($B57,'Race 8'!$B$9:$H$39,4,FALSE))," ",VLOOKUP($B57,'Race 8'!$B$9:$H$39,4,FALSE))</f>
        <v xml:space="preserve"> </v>
      </c>
      <c r="R57" s="58" t="str">
        <f>IF(ISERROR(VLOOKUP($B57,'Race 8'!$B$9:$H$39,5,FALSE)),"0",VLOOKUP($B57,'Race 8'!$B$9:$H$39,5,FALSE))</f>
        <v>0</v>
      </c>
      <c r="S57" s="62" t="str">
        <f>IF(ISERROR(VLOOKUP($B57,'Race 9'!$B$9:$H$39,4,FALSE))," ",VLOOKUP($B57,'Race 9'!$B$9:$H$39,4,FALSE))</f>
        <v xml:space="preserve"> </v>
      </c>
      <c r="T57" s="58" t="str">
        <f>IF(ISERROR(VLOOKUP($B57,'Race 9'!$B$9:$H$39,5,FALSE)),"0",VLOOKUP($B57,'Race 9'!$B$9:$H$39,5,FALSE))</f>
        <v>0</v>
      </c>
      <c r="U57" s="62" t="str">
        <f>IF(ISERROR(VLOOKUP($B57,'Race 10'!$B$9:$H$35,4,FALSE))," ",VLOOKUP($B57,'Race 10'!$B$9:$H$35,4,FALSE))</f>
        <v xml:space="preserve"> </v>
      </c>
      <c r="V57" s="58" t="str">
        <f>IF(ISERROR(VLOOKUP($B57,'Race 10'!$B$9:$H$35,5,FALSE)),"0",VLOOKUP($B57,'Race 10'!$B$9:$H$35,5,FALSE))</f>
        <v>0</v>
      </c>
      <c r="W57" s="62" t="str">
        <f>IF(ISERROR(VLOOKUP($B57,'Race 11'!$B$9:$H$39,4,FALSE))," ",VLOOKUP($B57,'Race 11'!$B$9:$H$39,4,FALSE))</f>
        <v xml:space="preserve"> </v>
      </c>
      <c r="X57" s="58" t="str">
        <f>IF(ISERROR(VLOOKUP($B57,'Race 11'!$B$9:$H$39,5,FALSE)),"0",VLOOKUP($B57,'Race 11'!$B$9:$H$39,5,FALSE))</f>
        <v>0</v>
      </c>
      <c r="Y57" s="62" t="str">
        <f>IF(ISERROR(VLOOKUP($B57,'Race 12'!$B$9:$H$43,4,FALSE))," ",VLOOKUP($B57,'Race 12'!$B$9:$H$43,4,FALSE))</f>
        <v xml:space="preserve"> </v>
      </c>
      <c r="Z57" s="58" t="str">
        <f>IF(ISERROR(VLOOKUP($B57,'Race 12'!$B$9:$H$43,5,FALSE)),"0",VLOOKUP($B57,'Race 12'!$B$9:$H$43,5,FALSE))</f>
        <v>0</v>
      </c>
      <c r="AA57" s="100">
        <f t="shared" si="2"/>
        <v>0</v>
      </c>
      <c r="AB57" s="54">
        <f t="shared" si="3"/>
        <v>0</v>
      </c>
      <c r="AD57" s="34"/>
    </row>
    <row r="58" spans="1:48" ht="21" customHeight="1">
      <c r="A58" s="35">
        <v>50</v>
      </c>
      <c r="B58" s="56"/>
      <c r="C58" s="97" t="str">
        <f>IF(ISERROR(VLOOKUP(B58,'Race 1'!$B$11:$F$43,4,FALSE))," ",VLOOKUP(B58,'Race 1'!$B$11:$F$43,4,FALSE))</f>
        <v xml:space="preserve"> </v>
      </c>
      <c r="D58" s="58" t="str">
        <f>IF(ISERROR(VLOOKUP(B58,'Race 1'!$B$11:$F$43,5,FALSE)),"0",VLOOKUP(B58,'Race 1'!$B$11:$F$43,5,FALSE))</f>
        <v>0</v>
      </c>
      <c r="E58" s="97" t="str">
        <f>IF(ISERROR(VLOOKUP($B58,'Race 2'!$B$11:$E$34,4,FALSE))," ",VLOOKUP($B58,'Race 2'!$B$11:$E$34,4,FALSE))</f>
        <v xml:space="preserve"> </v>
      </c>
      <c r="F58" s="58" t="str">
        <f>IF(ISERROR(VLOOKUP($B58,'Race 2'!$B$11:$F$34,5,FALSE)),"0",VLOOKUP($B58,'Race 2'!$B$11:$F$34,5,FALSE))</f>
        <v>0</v>
      </c>
      <c r="G58" s="97" t="str">
        <f>IF(ISERROR(VLOOKUP($B58,'Race 3'!$B$11:$E$37,4,FALSE))," ",VLOOKUP($B58,'Race 3'!$B$11:$E$37,4,FALSE))</f>
        <v xml:space="preserve"> </v>
      </c>
      <c r="H58" s="58" t="str">
        <f>IF(ISERROR(VLOOKUP($B58,'Race 3'!$B$11:$F$37,5,FALSE)),"0",VLOOKUP($B58,'Race 3'!$B$11:$F$37,5,FALSE))</f>
        <v>0</v>
      </c>
      <c r="I58" s="97" t="str">
        <f>IF(ISERROR(VLOOKUP($B58,'Race 4'!$B$11:$E$39,4,FALSE))," ",VLOOKUP($B58,'Race 4'!$B$11:$E$39,4,FALSE))</f>
        <v xml:space="preserve"> </v>
      </c>
      <c r="J58" s="58" t="str">
        <f>IF(ISERROR(VLOOKUP($B58,'Race 4'!$B$11:$F$39,5,FALSE)),"0",VLOOKUP($B58,'Race 4'!$B$11:$F$39,5,FALSE))</f>
        <v>0</v>
      </c>
      <c r="K58" s="97" t="str">
        <f>IF(ISERROR(VLOOKUP($B58,'Race 5'!$B$9:$H$39,4,FALSE))," ",VLOOKUP($B58,'Race 5'!$B$9:$H$39,4,FALSE))</f>
        <v xml:space="preserve"> </v>
      </c>
      <c r="L58" s="58" t="str">
        <f>IF(ISERROR(VLOOKUP($B58,'Race 5'!$B$9:$H$39,5,FALSE)),"0",VLOOKUP($B58,'Race 5'!$B$9:$H$39,5,FALSE))</f>
        <v>0</v>
      </c>
      <c r="M58" s="62" t="str">
        <f>IF(ISERROR(VLOOKUP($B58,'Race 6'!$B$9:$H$52,4,FALSE))," ",VLOOKUP($B58,'Race 6'!$B$9:$H$52,4,FALSE))</f>
        <v xml:space="preserve"> </v>
      </c>
      <c r="N58" s="58" t="str">
        <f>IF(ISERROR(VLOOKUP($B58,'Race 6'!$B$9:$H$52,5,FALSE)),"0",VLOOKUP($B58,'Race 6'!$B$9:$H$52,5,FALSE))</f>
        <v>0</v>
      </c>
      <c r="O58" s="62" t="str">
        <f>IF(ISERROR(VLOOKUP($B58,'Race 7'!$B$9:$H$39,4,FALSE))," ",VLOOKUP($B58,'Race 7'!$B$9:$H$39,4,FALSE))</f>
        <v xml:space="preserve"> </v>
      </c>
      <c r="P58" s="58" t="str">
        <f>IF(ISERROR(VLOOKUP($B58,'Race 7'!$B$9:$H$39,5,FALSE)),"0",VLOOKUP($B58,'Race 7'!$B$9:$H$39,5,FALSE))</f>
        <v>0</v>
      </c>
      <c r="Q58" s="62" t="str">
        <f>IF(ISERROR(VLOOKUP($B58,'Race 8'!$B$9:$H$39,4,FALSE))," ",VLOOKUP($B58,'Race 8'!$B$9:$H$39,4,FALSE))</f>
        <v xml:space="preserve"> </v>
      </c>
      <c r="R58" s="58" t="str">
        <f>IF(ISERROR(VLOOKUP($B58,'Race 8'!$B$9:$H$39,5,FALSE)),"0",VLOOKUP($B58,'Race 8'!$B$9:$H$39,5,FALSE))</f>
        <v>0</v>
      </c>
      <c r="S58" s="62" t="str">
        <f>IF(ISERROR(VLOOKUP($B58,'Race 9'!$B$9:$H$39,4,FALSE))," ",VLOOKUP($B58,'Race 9'!$B$9:$H$39,4,FALSE))</f>
        <v xml:space="preserve"> </v>
      </c>
      <c r="T58" s="58" t="str">
        <f>IF(ISERROR(VLOOKUP($B58,'Race 9'!$B$9:$H$39,5,FALSE)),"0",VLOOKUP($B58,'Race 9'!$B$9:$H$39,5,FALSE))</f>
        <v>0</v>
      </c>
      <c r="U58" s="62" t="str">
        <f>IF(ISERROR(VLOOKUP($B58,'Race 10'!$B$9:$H$35,4,FALSE))," ",VLOOKUP($B58,'Race 10'!$B$9:$H$35,4,FALSE))</f>
        <v xml:space="preserve"> </v>
      </c>
      <c r="V58" s="58" t="str">
        <f>IF(ISERROR(VLOOKUP($B58,'Race 10'!$B$9:$H$35,5,FALSE)),"0",VLOOKUP($B58,'Race 10'!$B$9:$H$35,5,FALSE))</f>
        <v>0</v>
      </c>
      <c r="W58" s="62" t="str">
        <f>IF(ISERROR(VLOOKUP($B58,'Race 11'!$B$9:$H$39,4,FALSE))," ",VLOOKUP($B58,'Race 11'!$B$9:$H$39,4,FALSE))</f>
        <v xml:space="preserve"> </v>
      </c>
      <c r="X58" s="58" t="str">
        <f>IF(ISERROR(VLOOKUP($B58,'Race 11'!$B$9:$H$39,5,FALSE)),"0",VLOOKUP($B58,'Race 11'!$B$9:$H$39,5,FALSE))</f>
        <v>0</v>
      </c>
      <c r="Y58" s="62" t="str">
        <f>IF(ISERROR(VLOOKUP($B58,'Race 12'!$B$9:$H$43,4,FALSE))," ",VLOOKUP($B58,'Race 12'!$B$9:$H$43,4,FALSE))</f>
        <v xml:space="preserve"> </v>
      </c>
      <c r="Z58" s="58" t="str">
        <f>IF(ISERROR(VLOOKUP($B58,'Race 12'!$B$9:$H$43,5,FALSE)),"0",VLOOKUP($B58,'Race 12'!$B$9:$H$43,5,FALSE))</f>
        <v>0</v>
      </c>
      <c r="AA58" s="100">
        <f t="shared" si="2"/>
        <v>0</v>
      </c>
      <c r="AB58" s="54">
        <f t="shared" si="3"/>
        <v>0</v>
      </c>
      <c r="AD58" s="34"/>
    </row>
    <row r="59" spans="1:48" ht="21" customHeight="1">
      <c r="A59" s="35">
        <v>51</v>
      </c>
      <c r="B59" s="56"/>
      <c r="C59" s="97" t="str">
        <f>IF(ISERROR(VLOOKUP(B59,'Race 1'!$B$11:$F$43,4,FALSE))," ",VLOOKUP(B59,'Race 1'!$B$11:$F$43,4,FALSE))</f>
        <v xml:space="preserve"> </v>
      </c>
      <c r="D59" s="58" t="str">
        <f>IF(ISERROR(VLOOKUP(B59,'Race 1'!$B$11:$F$43,5,FALSE)),"0",VLOOKUP(B59,'Race 1'!$B$11:$F$43,5,FALSE))</f>
        <v>0</v>
      </c>
      <c r="E59" s="97" t="str">
        <f>IF(ISERROR(VLOOKUP($B59,'Race 2'!$B$11:$E$34,4,FALSE))," ",VLOOKUP($B59,'Race 2'!$B$11:$E$34,4,FALSE))</f>
        <v xml:space="preserve"> </v>
      </c>
      <c r="F59" s="58" t="str">
        <f>IF(ISERROR(VLOOKUP($B59,'Race 2'!$B$11:$F$34,5,FALSE)),"0",VLOOKUP($B59,'Race 2'!$B$11:$F$34,5,FALSE))</f>
        <v>0</v>
      </c>
      <c r="G59" s="97" t="str">
        <f>IF(ISERROR(VLOOKUP($B59,'Race 3'!$B$11:$E$37,4,FALSE))," ",VLOOKUP($B59,'Race 3'!$B$11:$E$37,4,FALSE))</f>
        <v xml:space="preserve"> </v>
      </c>
      <c r="H59" s="58" t="str">
        <f>IF(ISERROR(VLOOKUP($B59,'Race 3'!$B$11:$F$37,5,FALSE)),"0",VLOOKUP($B59,'Race 3'!$B$11:$F$37,5,FALSE))</f>
        <v>0</v>
      </c>
      <c r="I59" s="97" t="str">
        <f>IF(ISERROR(VLOOKUP($B59,'Race 4'!$B$11:$E$39,4,FALSE))," ",VLOOKUP($B59,'Race 4'!$B$11:$E$39,4,FALSE))</f>
        <v xml:space="preserve"> </v>
      </c>
      <c r="J59" s="58" t="str">
        <f>IF(ISERROR(VLOOKUP($B59,'Race 4'!$B$11:$F$39,5,FALSE)),"0",VLOOKUP($B59,'Race 4'!$B$11:$F$39,5,FALSE))</f>
        <v>0</v>
      </c>
      <c r="K59" s="97" t="str">
        <f>IF(ISERROR(VLOOKUP($B59,'Race 5'!$B$9:$H$39,4,FALSE))," ",VLOOKUP($B59,'Race 5'!$B$9:$H$39,4,FALSE))</f>
        <v xml:space="preserve"> </v>
      </c>
      <c r="L59" s="58" t="str">
        <f>IF(ISERROR(VLOOKUP($B59,'Race 5'!$B$9:$H$39,5,FALSE)),"0",VLOOKUP($B59,'Race 5'!$B$9:$H$39,5,FALSE))</f>
        <v>0</v>
      </c>
      <c r="M59" s="62" t="str">
        <f>IF(ISERROR(VLOOKUP($B59,'Race 6'!$B$9:$H$52,4,FALSE))," ",VLOOKUP($B59,'Race 6'!$B$9:$H$52,4,FALSE))</f>
        <v xml:space="preserve"> </v>
      </c>
      <c r="N59" s="58" t="str">
        <f>IF(ISERROR(VLOOKUP($B59,'Race 6'!$B$9:$H$52,5,FALSE)),"0",VLOOKUP($B59,'Race 6'!$B$9:$H$52,5,FALSE))</f>
        <v>0</v>
      </c>
      <c r="O59" s="62" t="str">
        <f>IF(ISERROR(VLOOKUP($B59,'Race 7'!$B$9:$H$39,4,FALSE))," ",VLOOKUP($B59,'Race 7'!$B$9:$H$39,4,FALSE))</f>
        <v xml:space="preserve"> </v>
      </c>
      <c r="P59" s="58" t="str">
        <f>IF(ISERROR(VLOOKUP($B59,'Race 7'!$B$9:$H$39,5,FALSE)),"0",VLOOKUP($B59,'Race 7'!$B$9:$H$39,5,FALSE))</f>
        <v>0</v>
      </c>
      <c r="Q59" s="62" t="str">
        <f>IF(ISERROR(VLOOKUP($B59,'Race 8'!$B$9:$H$39,4,FALSE))," ",VLOOKUP($B59,'Race 8'!$B$9:$H$39,4,FALSE))</f>
        <v xml:space="preserve"> </v>
      </c>
      <c r="R59" s="58" t="str">
        <f>IF(ISERROR(VLOOKUP($B59,'Race 8'!$B$9:$H$39,5,FALSE)),"0",VLOOKUP($B59,'Race 8'!$B$9:$H$39,5,FALSE))</f>
        <v>0</v>
      </c>
      <c r="S59" s="62" t="str">
        <f>IF(ISERROR(VLOOKUP($B59,'Race 9'!$B$9:$H$39,4,FALSE))," ",VLOOKUP($B59,'Race 9'!$B$9:$H$39,4,FALSE))</f>
        <v xml:space="preserve"> </v>
      </c>
      <c r="T59" s="58" t="str">
        <f>IF(ISERROR(VLOOKUP($B59,'Race 9'!$B$9:$H$39,5,FALSE)),"0",VLOOKUP($B59,'Race 9'!$B$9:$H$39,5,FALSE))</f>
        <v>0</v>
      </c>
      <c r="U59" s="62" t="str">
        <f>IF(ISERROR(VLOOKUP($B59,'Race 10'!$B$9:$H$35,4,FALSE))," ",VLOOKUP($B59,'Race 10'!$B$9:$H$35,4,FALSE))</f>
        <v xml:space="preserve"> </v>
      </c>
      <c r="V59" s="58" t="str">
        <f>IF(ISERROR(VLOOKUP($B59,'Race 10'!$B$9:$H$35,5,FALSE)),"0",VLOOKUP($B59,'Race 10'!$B$9:$H$35,5,FALSE))</f>
        <v>0</v>
      </c>
      <c r="W59" s="62" t="str">
        <f>IF(ISERROR(VLOOKUP($B59,'Race 11'!$B$9:$H$39,4,FALSE))," ",VLOOKUP($B59,'Race 11'!$B$9:$H$39,4,FALSE))</f>
        <v xml:space="preserve"> </v>
      </c>
      <c r="X59" s="58" t="str">
        <f>IF(ISERROR(VLOOKUP($B59,'Race 11'!$B$9:$H$39,5,FALSE)),"0",VLOOKUP($B59,'Race 11'!$B$9:$H$39,5,FALSE))</f>
        <v>0</v>
      </c>
      <c r="Y59" s="62" t="str">
        <f>IF(ISERROR(VLOOKUP($B59,'Race 12'!$B$9:$H$43,4,FALSE))," ",VLOOKUP($B59,'Race 12'!$B$9:$H$43,4,FALSE))</f>
        <v xml:space="preserve"> </v>
      </c>
      <c r="Z59" s="58" t="str">
        <f>IF(ISERROR(VLOOKUP($B59,'Race 12'!$B$9:$H$43,5,FALSE)),"0",VLOOKUP($B59,'Race 12'!$B$9:$H$43,5,FALSE))</f>
        <v>0</v>
      </c>
      <c r="AA59" s="100">
        <f t="shared" si="2"/>
        <v>0</v>
      </c>
      <c r="AB59" s="54">
        <f t="shared" si="3"/>
        <v>0</v>
      </c>
      <c r="AD59" s="34"/>
    </row>
    <row r="60" spans="1:48" ht="21" customHeight="1">
      <c r="A60" s="35">
        <v>52</v>
      </c>
      <c r="B60" s="56"/>
      <c r="C60" s="97" t="str">
        <f>IF(ISERROR(VLOOKUP(B60,'Race 1'!$B$11:$F$43,4,FALSE))," ",VLOOKUP(B60,'Race 1'!$B$11:$F$43,4,FALSE))</f>
        <v xml:space="preserve"> </v>
      </c>
      <c r="D60" s="58" t="str">
        <f>IF(ISERROR(VLOOKUP(B60,'Race 1'!$B$11:$F$43,5,FALSE)),"0",VLOOKUP(B60,'Race 1'!$B$11:$F$43,5,FALSE))</f>
        <v>0</v>
      </c>
      <c r="E60" s="97" t="str">
        <f>IF(ISERROR(VLOOKUP($B60,'Race 2'!$B$11:$E$34,4,FALSE))," ",VLOOKUP($B60,'Race 2'!$B$11:$E$34,4,FALSE))</f>
        <v xml:space="preserve"> </v>
      </c>
      <c r="F60" s="58" t="str">
        <f>IF(ISERROR(VLOOKUP($B60,'Race 2'!$B$11:$F$34,5,FALSE)),"0",VLOOKUP($B60,'Race 2'!$B$11:$F$34,5,FALSE))</f>
        <v>0</v>
      </c>
      <c r="G60" s="97" t="str">
        <f>IF(ISERROR(VLOOKUP($B60,'Race 3'!$B$11:$E$37,4,FALSE))," ",VLOOKUP($B60,'Race 3'!$B$11:$E$37,4,FALSE))</f>
        <v xml:space="preserve"> </v>
      </c>
      <c r="H60" s="58" t="str">
        <f>IF(ISERROR(VLOOKUP($B60,'Race 3'!$B$11:$F$37,5,FALSE)),"0",VLOOKUP($B60,'Race 3'!$B$11:$F$37,5,FALSE))</f>
        <v>0</v>
      </c>
      <c r="I60" s="97" t="str">
        <f>IF(ISERROR(VLOOKUP($B60,'Race 4'!$B$11:$E$39,4,FALSE))," ",VLOOKUP($B60,'Race 4'!$B$11:$E$39,4,FALSE))</f>
        <v xml:space="preserve"> </v>
      </c>
      <c r="J60" s="58" t="str">
        <f>IF(ISERROR(VLOOKUP($B60,'Race 4'!$B$11:$F$39,5,FALSE)),"0",VLOOKUP($B60,'Race 4'!$B$11:$F$39,5,FALSE))</f>
        <v>0</v>
      </c>
      <c r="K60" s="97" t="str">
        <f>IF(ISERROR(VLOOKUP($B60,'Race 5'!$B$9:$H$39,4,FALSE))," ",VLOOKUP($B60,'Race 5'!$B$9:$H$39,4,FALSE))</f>
        <v xml:space="preserve"> </v>
      </c>
      <c r="L60" s="58" t="str">
        <f>IF(ISERROR(VLOOKUP($B60,'Race 5'!$B$9:$H$39,5,FALSE)),"0",VLOOKUP($B60,'Race 5'!$B$9:$H$39,5,FALSE))</f>
        <v>0</v>
      </c>
      <c r="M60" s="62" t="str">
        <f>IF(ISERROR(VLOOKUP($B60,'Race 6'!$B$9:$H$52,4,FALSE))," ",VLOOKUP($B60,'Race 6'!$B$9:$H$52,4,FALSE))</f>
        <v xml:space="preserve"> </v>
      </c>
      <c r="N60" s="58" t="str">
        <f>IF(ISERROR(VLOOKUP($B60,'Race 6'!$B$9:$H$52,5,FALSE)),"0",VLOOKUP($B60,'Race 6'!$B$9:$H$52,5,FALSE))</f>
        <v>0</v>
      </c>
      <c r="O60" s="62" t="str">
        <f>IF(ISERROR(VLOOKUP($B60,'Race 7'!$B$9:$H$39,4,FALSE))," ",VLOOKUP($B60,'Race 7'!$B$9:$H$39,4,FALSE))</f>
        <v xml:space="preserve"> </v>
      </c>
      <c r="P60" s="58" t="str">
        <f>IF(ISERROR(VLOOKUP($B60,'Race 7'!$B$9:$H$39,5,FALSE)),"0",VLOOKUP($B60,'Race 7'!$B$9:$H$39,5,FALSE))</f>
        <v>0</v>
      </c>
      <c r="Q60" s="62" t="str">
        <f>IF(ISERROR(VLOOKUP($B60,'Race 8'!$B$9:$H$39,4,FALSE))," ",VLOOKUP($B60,'Race 8'!$B$9:$H$39,4,FALSE))</f>
        <v xml:space="preserve"> </v>
      </c>
      <c r="R60" s="58" t="str">
        <f>IF(ISERROR(VLOOKUP($B60,'Race 8'!$B$9:$H$39,5,FALSE)),"0",VLOOKUP($B60,'Race 8'!$B$9:$H$39,5,FALSE))</f>
        <v>0</v>
      </c>
      <c r="S60" s="62" t="str">
        <f>IF(ISERROR(VLOOKUP($B60,'Race 9'!$B$9:$H$39,4,FALSE))," ",VLOOKUP($B60,'Race 9'!$B$9:$H$39,4,FALSE))</f>
        <v xml:space="preserve"> </v>
      </c>
      <c r="T60" s="58" t="str">
        <f>IF(ISERROR(VLOOKUP($B60,'Race 9'!$B$9:$H$39,5,FALSE)),"0",VLOOKUP($B60,'Race 9'!$B$9:$H$39,5,FALSE))</f>
        <v>0</v>
      </c>
      <c r="U60" s="62" t="str">
        <f>IF(ISERROR(VLOOKUP($B60,'Race 10'!$B$9:$H$35,4,FALSE))," ",VLOOKUP($B60,'Race 10'!$B$9:$H$35,4,FALSE))</f>
        <v xml:space="preserve"> </v>
      </c>
      <c r="V60" s="58" t="str">
        <f>IF(ISERROR(VLOOKUP($B60,'Race 10'!$B$9:$H$35,5,FALSE)),"0",VLOOKUP($B60,'Race 10'!$B$9:$H$35,5,FALSE))</f>
        <v>0</v>
      </c>
      <c r="W60" s="62" t="str">
        <f>IF(ISERROR(VLOOKUP($B60,'Race 11'!$B$9:$H$39,4,FALSE))," ",VLOOKUP($B60,'Race 11'!$B$9:$H$39,4,FALSE))</f>
        <v xml:space="preserve"> </v>
      </c>
      <c r="X60" s="58" t="str">
        <f>IF(ISERROR(VLOOKUP($B60,'Race 11'!$B$9:$H$39,5,FALSE)),"0",VLOOKUP($B60,'Race 11'!$B$9:$H$39,5,FALSE))</f>
        <v>0</v>
      </c>
      <c r="Y60" s="62" t="str">
        <f>IF(ISERROR(VLOOKUP($B60,'Race 12'!$B$9:$H$43,4,FALSE))," ",VLOOKUP($B60,'Race 12'!$B$9:$H$43,4,FALSE))</f>
        <v xml:space="preserve"> </v>
      </c>
      <c r="Z60" s="58" t="str">
        <f>IF(ISERROR(VLOOKUP($B60,'Race 12'!$B$9:$H$43,5,FALSE)),"0",VLOOKUP($B60,'Race 12'!$B$9:$H$43,5,FALSE))</f>
        <v>0</v>
      </c>
      <c r="AA60" s="100">
        <f t="shared" si="2"/>
        <v>0</v>
      </c>
      <c r="AB60" s="54">
        <f t="shared" si="3"/>
        <v>0</v>
      </c>
      <c r="AD60" s="34"/>
    </row>
    <row r="61" spans="1:48" ht="21" customHeight="1">
      <c r="A61" s="35">
        <v>53</v>
      </c>
      <c r="B61" s="56"/>
      <c r="C61" s="97" t="str">
        <f>IF(ISERROR(VLOOKUP(B61,'Race 1'!$B$11:$F$43,4,FALSE))," ",VLOOKUP(B61,'Race 1'!$B$11:$F$43,4,FALSE))</f>
        <v xml:space="preserve"> </v>
      </c>
      <c r="D61" s="58" t="str">
        <f>IF(ISERROR(VLOOKUP(B61,'Race 1'!$B$11:$F$43,5,FALSE)),"0",VLOOKUP(B61,'Race 1'!$B$11:$F$43,5,FALSE))</f>
        <v>0</v>
      </c>
      <c r="E61" s="97" t="str">
        <f>IF(ISERROR(VLOOKUP($B61,'Race 2'!$B$11:$E$34,4,FALSE))," ",VLOOKUP($B61,'Race 2'!$B$11:$E$34,4,FALSE))</f>
        <v xml:space="preserve"> </v>
      </c>
      <c r="F61" s="58" t="str">
        <f>IF(ISERROR(VLOOKUP($B61,'Race 2'!$B$11:$F$34,5,FALSE)),"0",VLOOKUP($B61,'Race 2'!$B$11:$F$34,5,FALSE))</f>
        <v>0</v>
      </c>
      <c r="G61" s="97" t="str">
        <f>IF(ISERROR(VLOOKUP($B61,'Race 3'!$B$11:$E$37,4,FALSE))," ",VLOOKUP($B61,'Race 3'!$B$11:$E$37,4,FALSE))</f>
        <v xml:space="preserve"> </v>
      </c>
      <c r="H61" s="58" t="str">
        <f>IF(ISERROR(VLOOKUP($B61,'Race 3'!$B$11:$F$37,5,FALSE)),"0",VLOOKUP($B61,'Race 3'!$B$11:$F$37,5,FALSE))</f>
        <v>0</v>
      </c>
      <c r="I61" s="97" t="str">
        <f>IF(ISERROR(VLOOKUP($B61,'Race 4'!$B$11:$E$39,4,FALSE))," ",VLOOKUP($B61,'Race 4'!$B$11:$E$39,4,FALSE))</f>
        <v xml:space="preserve"> </v>
      </c>
      <c r="J61" s="58" t="str">
        <f>IF(ISERROR(VLOOKUP($B61,'Race 4'!$B$11:$F$39,5,FALSE)),"0",VLOOKUP($B61,'Race 4'!$B$11:$F$39,5,FALSE))</f>
        <v>0</v>
      </c>
      <c r="K61" s="97" t="str">
        <f>IF(ISERROR(VLOOKUP($B61,'Race 5'!$B$9:$H$39,4,FALSE))," ",VLOOKUP($B61,'Race 5'!$B$9:$H$39,4,FALSE))</f>
        <v xml:space="preserve"> </v>
      </c>
      <c r="L61" s="58" t="str">
        <f>IF(ISERROR(VLOOKUP($B61,'Race 5'!$B$9:$H$39,5,FALSE)),"0",VLOOKUP($B61,'Race 5'!$B$9:$H$39,5,FALSE))</f>
        <v>0</v>
      </c>
      <c r="M61" s="62" t="str">
        <f>IF(ISERROR(VLOOKUP($B61,'Race 6'!$B$9:$H$52,4,FALSE))," ",VLOOKUP($B61,'Race 6'!$B$9:$H$52,4,FALSE))</f>
        <v xml:space="preserve"> </v>
      </c>
      <c r="N61" s="58" t="str">
        <f>IF(ISERROR(VLOOKUP($B61,'Race 6'!$B$9:$H$52,5,FALSE)),"0",VLOOKUP($B61,'Race 6'!$B$9:$H$52,5,FALSE))</f>
        <v>0</v>
      </c>
      <c r="O61" s="62" t="str">
        <f>IF(ISERROR(VLOOKUP($B61,'Race 7'!$B$9:$H$39,4,FALSE))," ",VLOOKUP($B61,'Race 7'!$B$9:$H$39,4,FALSE))</f>
        <v xml:space="preserve"> </v>
      </c>
      <c r="P61" s="58" t="str">
        <f>IF(ISERROR(VLOOKUP($B61,'Race 7'!$B$9:$H$39,5,FALSE)),"0",VLOOKUP($B61,'Race 7'!$B$9:$H$39,5,FALSE))</f>
        <v>0</v>
      </c>
      <c r="Q61" s="62" t="str">
        <f>IF(ISERROR(VLOOKUP($B61,'Race 8'!$B$9:$H$39,4,FALSE))," ",VLOOKUP($B61,'Race 8'!$B$9:$H$39,4,FALSE))</f>
        <v xml:space="preserve"> </v>
      </c>
      <c r="R61" s="58" t="str">
        <f>IF(ISERROR(VLOOKUP($B61,'Race 8'!$B$9:$H$39,5,FALSE)),"0",VLOOKUP($B61,'Race 8'!$B$9:$H$39,5,FALSE))</f>
        <v>0</v>
      </c>
      <c r="S61" s="62" t="str">
        <f>IF(ISERROR(VLOOKUP($B61,'Race 9'!$B$9:$H$39,4,FALSE))," ",VLOOKUP($B61,'Race 9'!$B$9:$H$39,4,FALSE))</f>
        <v xml:space="preserve"> </v>
      </c>
      <c r="T61" s="58" t="str">
        <f>IF(ISERROR(VLOOKUP($B61,'Race 9'!$B$9:$H$39,5,FALSE)),"0",VLOOKUP($B61,'Race 9'!$B$9:$H$39,5,FALSE))</f>
        <v>0</v>
      </c>
      <c r="U61" s="62" t="str">
        <f>IF(ISERROR(VLOOKUP($B61,'Race 10'!$B$9:$H$35,4,FALSE))," ",VLOOKUP($B61,'Race 10'!$B$9:$H$35,4,FALSE))</f>
        <v xml:space="preserve"> </v>
      </c>
      <c r="V61" s="58" t="str">
        <f>IF(ISERROR(VLOOKUP($B61,'Race 10'!$B$9:$H$35,5,FALSE)),"0",VLOOKUP($B61,'Race 10'!$B$9:$H$35,5,FALSE))</f>
        <v>0</v>
      </c>
      <c r="W61" s="62" t="str">
        <f>IF(ISERROR(VLOOKUP($B61,'Race 11'!$B$9:$H$39,4,FALSE))," ",VLOOKUP($B61,'Race 11'!$B$9:$H$39,4,FALSE))</f>
        <v xml:space="preserve"> </v>
      </c>
      <c r="X61" s="58" t="str">
        <f>IF(ISERROR(VLOOKUP($B61,'Race 11'!$B$9:$H$39,5,FALSE)),"0",VLOOKUP($B61,'Race 11'!$B$9:$H$39,5,FALSE))</f>
        <v>0</v>
      </c>
      <c r="Y61" s="62" t="str">
        <f>IF(ISERROR(VLOOKUP($B61,'Race 12'!$B$9:$H$43,4,FALSE))," ",VLOOKUP($B61,'Race 12'!$B$9:$H$43,4,FALSE))</f>
        <v xml:space="preserve"> </v>
      </c>
      <c r="Z61" s="58" t="str">
        <f>IF(ISERROR(VLOOKUP($B61,'Race 12'!$B$9:$H$43,5,FALSE)),"0",VLOOKUP($B61,'Race 12'!$B$9:$H$43,5,FALSE))</f>
        <v>0</v>
      </c>
      <c r="AA61" s="100">
        <f t="shared" si="2"/>
        <v>0</v>
      </c>
      <c r="AB61" s="54">
        <f t="shared" si="3"/>
        <v>0</v>
      </c>
      <c r="AD61" s="34"/>
    </row>
    <row r="62" spans="1:48" ht="21" customHeight="1">
      <c r="A62" s="35">
        <v>54</v>
      </c>
      <c r="B62" s="56"/>
      <c r="C62" s="97" t="str">
        <f>IF(ISERROR(VLOOKUP(B62,'Race 1'!$B$11:$F$43,4,FALSE))," ",VLOOKUP(B62,'Race 1'!$B$11:$F$43,4,FALSE))</f>
        <v xml:space="preserve"> </v>
      </c>
      <c r="D62" s="58" t="str">
        <f>IF(ISERROR(VLOOKUP(B62,'Race 1'!$B$11:$F$43,5,FALSE)),"0",VLOOKUP(B62,'Race 1'!$B$11:$F$43,5,FALSE))</f>
        <v>0</v>
      </c>
      <c r="E62" s="97" t="str">
        <f>IF(ISERROR(VLOOKUP($B62,'Race 2'!$B$11:$E$34,4,FALSE))," ",VLOOKUP($B62,'Race 2'!$B$11:$E$34,4,FALSE))</f>
        <v xml:space="preserve"> </v>
      </c>
      <c r="F62" s="58" t="str">
        <f>IF(ISERROR(VLOOKUP($B62,'Race 2'!$B$11:$F$34,5,FALSE)),"0",VLOOKUP($B62,'Race 2'!$B$11:$F$34,5,FALSE))</f>
        <v>0</v>
      </c>
      <c r="G62" s="97" t="str">
        <f>IF(ISERROR(VLOOKUP($B62,'Race 3'!$B$11:$E$37,4,FALSE))," ",VLOOKUP($B62,'Race 3'!$B$11:$E$37,4,FALSE))</f>
        <v xml:space="preserve"> </v>
      </c>
      <c r="H62" s="58" t="str">
        <f>IF(ISERROR(VLOOKUP($B62,'Race 3'!$B$11:$F$37,5,FALSE)),"0",VLOOKUP($B62,'Race 3'!$B$11:$F$37,5,FALSE))</f>
        <v>0</v>
      </c>
      <c r="I62" s="97" t="str">
        <f>IF(ISERROR(VLOOKUP($B62,'Race 4'!$B$11:$E$39,4,FALSE))," ",VLOOKUP($B62,'Race 4'!$B$11:$E$39,4,FALSE))</f>
        <v xml:space="preserve"> </v>
      </c>
      <c r="J62" s="58" t="str">
        <f>IF(ISERROR(VLOOKUP($B62,'Race 4'!$B$11:$F$39,5,FALSE)),"0",VLOOKUP($B62,'Race 4'!$B$11:$F$39,5,FALSE))</f>
        <v>0</v>
      </c>
      <c r="K62" s="97" t="str">
        <f>IF(ISERROR(VLOOKUP($B62,'Race 5'!$B$9:$H$39,4,FALSE))," ",VLOOKUP($B62,'Race 5'!$B$9:$H$39,4,FALSE))</f>
        <v xml:space="preserve"> </v>
      </c>
      <c r="L62" s="58" t="str">
        <f>IF(ISERROR(VLOOKUP($B62,'Race 5'!$B$9:$H$39,5,FALSE)),"0",VLOOKUP($B62,'Race 5'!$B$9:$H$39,5,FALSE))</f>
        <v>0</v>
      </c>
      <c r="M62" s="62" t="str">
        <f>IF(ISERROR(VLOOKUP($B62,'Race 6'!$B$9:$H$52,4,FALSE))," ",VLOOKUP($B62,'Race 6'!$B$9:$H$52,4,FALSE))</f>
        <v xml:space="preserve"> </v>
      </c>
      <c r="N62" s="58" t="str">
        <f>IF(ISERROR(VLOOKUP($B62,'Race 6'!$B$9:$H$52,5,FALSE)),"0",VLOOKUP($B62,'Race 6'!$B$9:$H$52,5,FALSE))</f>
        <v>0</v>
      </c>
      <c r="O62" s="62" t="str">
        <f>IF(ISERROR(VLOOKUP($B62,'Race 7'!$B$9:$H$39,4,FALSE))," ",VLOOKUP($B62,'Race 7'!$B$9:$H$39,4,FALSE))</f>
        <v xml:space="preserve"> </v>
      </c>
      <c r="P62" s="58" t="str">
        <f>IF(ISERROR(VLOOKUP($B62,'Race 7'!$B$9:$H$39,5,FALSE)),"0",VLOOKUP($B62,'Race 7'!$B$9:$H$39,5,FALSE))</f>
        <v>0</v>
      </c>
      <c r="Q62" s="62" t="str">
        <f>IF(ISERROR(VLOOKUP($B62,'Race 8'!$B$9:$H$39,4,FALSE))," ",VLOOKUP($B62,'Race 8'!$B$9:$H$39,4,FALSE))</f>
        <v xml:space="preserve"> </v>
      </c>
      <c r="R62" s="58" t="str">
        <f>IF(ISERROR(VLOOKUP($B62,'Race 8'!$B$9:$H$39,5,FALSE)),"0",VLOOKUP($B62,'Race 8'!$B$9:$H$39,5,FALSE))</f>
        <v>0</v>
      </c>
      <c r="S62" s="62" t="str">
        <f>IF(ISERROR(VLOOKUP($B62,'Race 9'!$B$9:$H$39,4,FALSE))," ",VLOOKUP($B62,'Race 9'!$B$9:$H$39,4,FALSE))</f>
        <v xml:space="preserve"> </v>
      </c>
      <c r="T62" s="58" t="str">
        <f>IF(ISERROR(VLOOKUP($B62,'Race 9'!$B$9:$H$39,5,FALSE)),"0",VLOOKUP($B62,'Race 9'!$B$9:$H$39,5,FALSE))</f>
        <v>0</v>
      </c>
      <c r="U62" s="62" t="str">
        <f>IF(ISERROR(VLOOKUP($B62,'Race 10'!$B$9:$H$35,4,FALSE))," ",VLOOKUP($B62,'Race 10'!$B$9:$H$35,4,FALSE))</f>
        <v xml:space="preserve"> </v>
      </c>
      <c r="V62" s="58" t="str">
        <f>IF(ISERROR(VLOOKUP($B62,'Race 10'!$B$9:$H$35,5,FALSE)),"0",VLOOKUP($B62,'Race 10'!$B$9:$H$35,5,FALSE))</f>
        <v>0</v>
      </c>
      <c r="W62" s="62" t="str">
        <f>IF(ISERROR(VLOOKUP($B62,'Race 11'!$B$9:$H$39,4,FALSE))," ",VLOOKUP($B62,'Race 11'!$B$9:$H$39,4,FALSE))</f>
        <v xml:space="preserve"> </v>
      </c>
      <c r="X62" s="58" t="str">
        <f>IF(ISERROR(VLOOKUP($B62,'Race 11'!$B$9:$H$39,5,FALSE)),"0",VLOOKUP($B62,'Race 11'!$B$9:$H$39,5,FALSE))</f>
        <v>0</v>
      </c>
      <c r="Y62" s="62" t="str">
        <f>IF(ISERROR(VLOOKUP($B62,'Race 12'!$B$9:$H$43,4,FALSE))," ",VLOOKUP($B62,'Race 12'!$B$9:$H$43,4,FALSE))</f>
        <v xml:space="preserve"> </v>
      </c>
      <c r="Z62" s="58" t="str">
        <f>IF(ISERROR(VLOOKUP($B62,'Race 12'!$B$9:$H$43,5,FALSE)),"0",VLOOKUP($B62,'Race 12'!$B$9:$H$43,5,FALSE))</f>
        <v>0</v>
      </c>
      <c r="AA62" s="100">
        <f t="shared" si="2"/>
        <v>0</v>
      </c>
      <c r="AB62" s="54">
        <f t="shared" si="3"/>
        <v>0</v>
      </c>
      <c r="AD62" s="34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 ht="21" customHeight="1">
      <c r="A63" s="35">
        <v>55</v>
      </c>
      <c r="B63" s="56"/>
      <c r="C63" s="97" t="str">
        <f>IF(ISERROR(VLOOKUP(B63,'Race 1'!$B$11:$F$43,4,FALSE))," ",VLOOKUP(B63,'Race 1'!$B$11:$F$43,4,FALSE))</f>
        <v xml:space="preserve"> </v>
      </c>
      <c r="D63" s="58" t="str">
        <f>IF(ISERROR(VLOOKUP(B63,'Race 1'!$B$11:$F$43,5,FALSE)),"0",VLOOKUP(B63,'Race 1'!$B$11:$F$43,5,FALSE))</f>
        <v>0</v>
      </c>
      <c r="E63" s="97" t="str">
        <f>IF(ISERROR(VLOOKUP($B63,'Race 2'!$B$11:$E$34,4,FALSE))," ",VLOOKUP($B63,'Race 2'!$B$11:$E$34,4,FALSE))</f>
        <v xml:space="preserve"> </v>
      </c>
      <c r="F63" s="58" t="str">
        <f>IF(ISERROR(VLOOKUP($B63,'Race 2'!$B$11:$F$34,5,FALSE)),"0",VLOOKUP($B63,'Race 2'!$B$11:$F$34,5,FALSE))</f>
        <v>0</v>
      </c>
      <c r="G63" s="97" t="str">
        <f>IF(ISERROR(VLOOKUP($B63,'Race 3'!$B$11:$E$37,4,FALSE))," ",VLOOKUP($B63,'Race 3'!$B$11:$E$37,4,FALSE))</f>
        <v xml:space="preserve"> </v>
      </c>
      <c r="H63" s="58" t="str">
        <f>IF(ISERROR(VLOOKUP($B63,'Race 3'!$B$11:$F$37,5,FALSE)),"0",VLOOKUP($B63,'Race 3'!$B$11:$F$37,5,FALSE))</f>
        <v>0</v>
      </c>
      <c r="I63" s="97" t="str">
        <f>IF(ISERROR(VLOOKUP($B63,'Race 4'!$B$11:$E$39,4,FALSE))," ",VLOOKUP($B63,'Race 4'!$B$11:$E$39,4,FALSE))</f>
        <v xml:space="preserve"> </v>
      </c>
      <c r="J63" s="58" t="str">
        <f>IF(ISERROR(VLOOKUP($B63,'Race 4'!$B$11:$F$39,5,FALSE)),"0",VLOOKUP($B63,'Race 4'!$B$11:$F$39,5,FALSE))</f>
        <v>0</v>
      </c>
      <c r="K63" s="97" t="str">
        <f>IF(ISERROR(VLOOKUP($B63,'Race 5'!$B$9:$H$39,4,FALSE))," ",VLOOKUP($B63,'Race 5'!$B$9:$H$39,4,FALSE))</f>
        <v xml:space="preserve"> </v>
      </c>
      <c r="L63" s="58" t="str">
        <f>IF(ISERROR(VLOOKUP($B63,'Race 5'!$B$9:$H$39,5,FALSE)),"0",VLOOKUP($B63,'Race 5'!$B$9:$H$39,5,FALSE))</f>
        <v>0</v>
      </c>
      <c r="M63" s="62" t="str">
        <f>IF(ISERROR(VLOOKUP($B63,'Race 6'!$B$9:$H$52,4,FALSE))," ",VLOOKUP($B63,'Race 6'!$B$9:$H$52,4,FALSE))</f>
        <v xml:space="preserve"> </v>
      </c>
      <c r="N63" s="58" t="str">
        <f>IF(ISERROR(VLOOKUP($B63,'Race 6'!$B$9:$H$52,5,FALSE)),"0",VLOOKUP($B63,'Race 6'!$B$9:$H$52,5,FALSE))</f>
        <v>0</v>
      </c>
      <c r="O63" s="62" t="str">
        <f>IF(ISERROR(VLOOKUP($B63,'Race 7'!$B$9:$H$39,4,FALSE))," ",VLOOKUP($B63,'Race 7'!$B$9:$H$39,4,FALSE))</f>
        <v xml:space="preserve"> </v>
      </c>
      <c r="P63" s="58" t="str">
        <f>IF(ISERROR(VLOOKUP($B63,'Race 7'!$B$9:$H$39,5,FALSE)),"0",VLOOKUP($B63,'Race 7'!$B$9:$H$39,5,FALSE))</f>
        <v>0</v>
      </c>
      <c r="Q63" s="62" t="str">
        <f>IF(ISERROR(VLOOKUP($B63,'Race 8'!$B$9:$H$39,4,FALSE))," ",VLOOKUP($B63,'Race 8'!$B$9:$H$39,4,FALSE))</f>
        <v xml:space="preserve"> </v>
      </c>
      <c r="R63" s="58" t="str">
        <f>IF(ISERROR(VLOOKUP($B63,'Race 8'!$B$9:$H$39,5,FALSE)),"0",VLOOKUP($B63,'Race 8'!$B$9:$H$39,5,FALSE))</f>
        <v>0</v>
      </c>
      <c r="S63" s="62" t="str">
        <f>IF(ISERROR(VLOOKUP($B63,'Race 9'!$B$9:$H$39,4,FALSE))," ",VLOOKUP($B63,'Race 9'!$B$9:$H$39,4,FALSE))</f>
        <v xml:space="preserve"> </v>
      </c>
      <c r="T63" s="58" t="str">
        <f>IF(ISERROR(VLOOKUP($B63,'Race 9'!$B$9:$H$39,5,FALSE)),"0",VLOOKUP($B63,'Race 9'!$B$9:$H$39,5,FALSE))</f>
        <v>0</v>
      </c>
      <c r="U63" s="62" t="str">
        <f>IF(ISERROR(VLOOKUP($B63,'Race 10'!$B$9:$H$35,4,FALSE))," ",VLOOKUP($B63,'Race 10'!$B$9:$H$35,4,FALSE))</f>
        <v xml:space="preserve"> </v>
      </c>
      <c r="V63" s="58" t="str">
        <f>IF(ISERROR(VLOOKUP($B63,'Race 10'!$B$9:$H$35,5,FALSE)),"0",VLOOKUP($B63,'Race 10'!$B$9:$H$35,5,FALSE))</f>
        <v>0</v>
      </c>
      <c r="W63" s="62" t="str">
        <f>IF(ISERROR(VLOOKUP($B63,'Race 11'!$B$9:$H$39,4,FALSE))," ",VLOOKUP($B63,'Race 11'!$B$9:$H$39,4,FALSE))</f>
        <v xml:space="preserve"> </v>
      </c>
      <c r="X63" s="58" t="str">
        <f>IF(ISERROR(VLOOKUP($B63,'Race 11'!$B$9:$H$39,5,FALSE)),"0",VLOOKUP($B63,'Race 11'!$B$9:$H$39,5,FALSE))</f>
        <v>0</v>
      </c>
      <c r="Y63" s="62" t="str">
        <f>IF(ISERROR(VLOOKUP($B63,'Race 12'!$B$9:$H$43,4,FALSE))," ",VLOOKUP($B63,'Race 12'!$B$9:$H$43,4,FALSE))</f>
        <v xml:space="preserve"> </v>
      </c>
      <c r="Z63" s="58" t="str">
        <f>IF(ISERROR(VLOOKUP($B63,'Race 12'!$B$9:$H$43,5,FALSE)),"0",VLOOKUP($B63,'Race 12'!$B$9:$H$43,5,FALSE))</f>
        <v>0</v>
      </c>
      <c r="AA63" s="100">
        <f t="shared" si="2"/>
        <v>0</v>
      </c>
      <c r="AB63" s="54">
        <f t="shared" si="3"/>
        <v>0</v>
      </c>
      <c r="AD63" s="34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 ht="21" customHeight="1">
      <c r="A64" s="35">
        <v>56</v>
      </c>
      <c r="B64" s="56"/>
      <c r="C64" s="97" t="str">
        <f>IF(ISERROR(VLOOKUP(B64,'Race 1'!$B$11:$F$43,4,FALSE))," ",VLOOKUP(B64,'Race 1'!$B$11:$F$43,4,FALSE))</f>
        <v xml:space="preserve"> </v>
      </c>
      <c r="D64" s="58" t="str">
        <f>IF(ISERROR(VLOOKUP(B64,'Race 1'!$B$11:$F$43,5,FALSE)),"0",VLOOKUP(B64,'Race 1'!$B$11:$F$43,5,FALSE))</f>
        <v>0</v>
      </c>
      <c r="E64" s="97" t="str">
        <f>IF(ISERROR(VLOOKUP($B64,'Race 2'!$B$11:$E$34,4,FALSE))," ",VLOOKUP($B64,'Race 2'!$B$11:$E$34,4,FALSE))</f>
        <v xml:space="preserve"> </v>
      </c>
      <c r="F64" s="58" t="str">
        <f>IF(ISERROR(VLOOKUP($B64,'Race 2'!$B$11:$F$34,5,FALSE)),"0",VLOOKUP($B64,'Race 2'!$B$11:$F$34,5,FALSE))</f>
        <v>0</v>
      </c>
      <c r="G64" s="97" t="str">
        <f>IF(ISERROR(VLOOKUP($B64,'Race 3'!$B$11:$E$37,4,FALSE))," ",VLOOKUP($B64,'Race 3'!$B$11:$E$37,4,FALSE))</f>
        <v xml:space="preserve"> </v>
      </c>
      <c r="H64" s="58" t="str">
        <f>IF(ISERROR(VLOOKUP($B64,'Race 3'!$B$11:$F$37,5,FALSE)),"0",VLOOKUP($B64,'Race 3'!$B$11:$F$37,5,FALSE))</f>
        <v>0</v>
      </c>
      <c r="I64" s="97" t="str">
        <f>IF(ISERROR(VLOOKUP($B64,'Race 4'!$B$11:$E$39,4,FALSE))," ",VLOOKUP($B64,'Race 4'!$B$11:$E$39,4,FALSE))</f>
        <v xml:space="preserve"> </v>
      </c>
      <c r="J64" s="58" t="str">
        <f>IF(ISERROR(VLOOKUP($B64,'Race 4'!$B$11:$F$39,5,FALSE)),"0",VLOOKUP($B64,'Race 4'!$B$11:$F$39,5,FALSE))</f>
        <v>0</v>
      </c>
      <c r="K64" s="97" t="str">
        <f>IF(ISERROR(VLOOKUP($B64,'Race 5'!$B$9:$H$39,4,FALSE))," ",VLOOKUP($B64,'Race 5'!$B$9:$H$39,4,FALSE))</f>
        <v xml:space="preserve"> </v>
      </c>
      <c r="L64" s="58" t="str">
        <f>IF(ISERROR(VLOOKUP($B64,'Race 5'!$B$9:$H$39,5,FALSE)),"0",VLOOKUP($B64,'Race 5'!$B$9:$H$39,5,FALSE))</f>
        <v>0</v>
      </c>
      <c r="M64" s="62" t="str">
        <f>IF(ISERROR(VLOOKUP($B64,'Race 6'!$B$9:$H$52,4,FALSE))," ",VLOOKUP($B64,'Race 6'!$B$9:$H$52,4,FALSE))</f>
        <v xml:space="preserve"> </v>
      </c>
      <c r="N64" s="58" t="str">
        <f>IF(ISERROR(VLOOKUP($B64,'Race 6'!$B$9:$H$52,5,FALSE)),"0",VLOOKUP($B64,'Race 6'!$B$9:$H$52,5,FALSE))</f>
        <v>0</v>
      </c>
      <c r="O64" s="62" t="str">
        <f>IF(ISERROR(VLOOKUP($B64,'Race 7'!$B$9:$H$39,4,FALSE))," ",VLOOKUP($B64,'Race 7'!$B$9:$H$39,4,FALSE))</f>
        <v xml:space="preserve"> </v>
      </c>
      <c r="P64" s="58" t="str">
        <f>IF(ISERROR(VLOOKUP($B64,'Race 7'!$B$9:$H$39,5,FALSE)),"0",VLOOKUP($B64,'Race 7'!$B$9:$H$39,5,FALSE))</f>
        <v>0</v>
      </c>
      <c r="Q64" s="62" t="str">
        <f>IF(ISERROR(VLOOKUP($B64,'Race 8'!$B$9:$H$39,4,FALSE))," ",VLOOKUP($B64,'Race 8'!$B$9:$H$39,4,FALSE))</f>
        <v xml:space="preserve"> </v>
      </c>
      <c r="R64" s="58" t="str">
        <f>IF(ISERROR(VLOOKUP($B64,'Race 8'!$B$9:$H$39,5,FALSE)),"0",VLOOKUP($B64,'Race 8'!$B$9:$H$39,5,FALSE))</f>
        <v>0</v>
      </c>
      <c r="S64" s="62" t="str">
        <f>IF(ISERROR(VLOOKUP($B64,'Race 9'!$B$9:$H$39,4,FALSE))," ",VLOOKUP($B64,'Race 9'!$B$9:$H$39,4,FALSE))</f>
        <v xml:space="preserve"> </v>
      </c>
      <c r="T64" s="58" t="str">
        <f>IF(ISERROR(VLOOKUP($B64,'Race 9'!$B$9:$H$39,5,FALSE)),"0",VLOOKUP($B64,'Race 9'!$B$9:$H$39,5,FALSE))</f>
        <v>0</v>
      </c>
      <c r="U64" s="62" t="str">
        <f>IF(ISERROR(VLOOKUP($B64,'Race 10'!$B$9:$H$35,4,FALSE))," ",VLOOKUP($B64,'Race 10'!$B$9:$H$35,4,FALSE))</f>
        <v xml:space="preserve"> </v>
      </c>
      <c r="V64" s="58" t="str">
        <f>IF(ISERROR(VLOOKUP($B64,'Race 10'!$B$9:$H$35,5,FALSE)),"0",VLOOKUP($B64,'Race 10'!$B$9:$H$35,5,FALSE))</f>
        <v>0</v>
      </c>
      <c r="W64" s="62" t="str">
        <f>IF(ISERROR(VLOOKUP($B64,'Race 11'!$B$9:$H$39,4,FALSE))," ",VLOOKUP($B64,'Race 11'!$B$9:$H$39,4,FALSE))</f>
        <v xml:space="preserve"> </v>
      </c>
      <c r="X64" s="58" t="str">
        <f>IF(ISERROR(VLOOKUP($B64,'Race 11'!$B$9:$H$39,5,FALSE)),"0",VLOOKUP($B64,'Race 11'!$B$9:$H$39,5,FALSE))</f>
        <v>0</v>
      </c>
      <c r="Y64" s="62" t="str">
        <f>IF(ISERROR(VLOOKUP($B64,'Race 12'!$B$9:$H$43,4,FALSE))," ",VLOOKUP($B64,'Race 12'!$B$9:$H$43,4,FALSE))</f>
        <v xml:space="preserve"> </v>
      </c>
      <c r="Z64" s="58" t="str">
        <f>IF(ISERROR(VLOOKUP($B64,'Race 12'!$B$9:$H$43,5,FALSE)),"0",VLOOKUP($B64,'Race 12'!$B$9:$H$43,5,FALSE))</f>
        <v>0</v>
      </c>
      <c r="AA64" s="100">
        <f t="shared" si="2"/>
        <v>0</v>
      </c>
      <c r="AB64" s="54">
        <f t="shared" si="3"/>
        <v>0</v>
      </c>
      <c r="AD64" s="3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ht="21" customHeight="1">
      <c r="A65" s="35">
        <v>57</v>
      </c>
      <c r="B65" s="56"/>
      <c r="C65" s="97" t="str">
        <f>IF(ISERROR(VLOOKUP(B65,'Race 1'!$B$11:$F$43,4,FALSE))," ",VLOOKUP(B65,'Race 1'!$B$11:$F$43,4,FALSE))</f>
        <v xml:space="preserve"> </v>
      </c>
      <c r="D65" s="58" t="str">
        <f>IF(ISERROR(VLOOKUP(B65,'Race 1'!$B$11:$F$43,5,FALSE)),"0",VLOOKUP(B65,'Race 1'!$B$11:$F$43,5,FALSE))</f>
        <v>0</v>
      </c>
      <c r="E65" s="97" t="str">
        <f>IF(ISERROR(VLOOKUP($B65,'Race 2'!$B$11:$E$34,4,FALSE))," ",VLOOKUP($B65,'Race 2'!$B$11:$E$34,4,FALSE))</f>
        <v xml:space="preserve"> </v>
      </c>
      <c r="F65" s="58" t="str">
        <f>IF(ISERROR(VLOOKUP($B65,'Race 2'!$B$11:$F$34,5,FALSE)),"0",VLOOKUP($B65,'Race 2'!$B$11:$F$34,5,FALSE))</f>
        <v>0</v>
      </c>
      <c r="G65" s="97" t="str">
        <f>IF(ISERROR(VLOOKUP($B65,'Race 3'!$B$11:$E$37,4,FALSE))," ",VLOOKUP($B65,'Race 3'!$B$11:$E$37,4,FALSE))</f>
        <v xml:space="preserve"> </v>
      </c>
      <c r="H65" s="58" t="str">
        <f>IF(ISERROR(VLOOKUP($B65,'Race 3'!$B$11:$F$37,5,FALSE)),"0",VLOOKUP($B65,'Race 3'!$B$11:$F$37,5,FALSE))</f>
        <v>0</v>
      </c>
      <c r="I65" s="97" t="str">
        <f>IF(ISERROR(VLOOKUP($B65,'Race 4'!$B$11:$E$39,4,FALSE))," ",VLOOKUP($B65,'Race 4'!$B$11:$E$39,4,FALSE))</f>
        <v xml:space="preserve"> </v>
      </c>
      <c r="J65" s="58" t="str">
        <f>IF(ISERROR(VLOOKUP($B65,'Race 4'!$B$11:$F$39,5,FALSE)),"0",VLOOKUP($B65,'Race 4'!$B$11:$F$39,5,FALSE))</f>
        <v>0</v>
      </c>
      <c r="K65" s="97" t="str">
        <f>IF(ISERROR(VLOOKUP($B65,'Race 5'!$B$9:$H$39,4,FALSE))," ",VLOOKUP($B65,'Race 5'!$B$9:$H$39,4,FALSE))</f>
        <v xml:space="preserve"> </v>
      </c>
      <c r="L65" s="58" t="str">
        <f>IF(ISERROR(VLOOKUP($B65,'Race 5'!$B$9:$H$39,5,FALSE)),"0",VLOOKUP($B65,'Race 5'!$B$9:$H$39,5,FALSE))</f>
        <v>0</v>
      </c>
      <c r="M65" s="62" t="str">
        <f>IF(ISERROR(VLOOKUP($B65,'Race 6'!$B$9:$H$52,4,FALSE))," ",VLOOKUP($B65,'Race 6'!$B$9:$H$52,4,FALSE))</f>
        <v xml:space="preserve"> </v>
      </c>
      <c r="N65" s="58" t="str">
        <f>IF(ISERROR(VLOOKUP($B65,'Race 6'!$B$9:$H$52,5,FALSE)),"0",VLOOKUP($B65,'Race 6'!$B$9:$H$52,5,FALSE))</f>
        <v>0</v>
      </c>
      <c r="O65" s="62" t="str">
        <f>IF(ISERROR(VLOOKUP($B65,'Race 7'!$B$9:$H$39,4,FALSE))," ",VLOOKUP($B65,'Race 7'!$B$9:$H$39,4,FALSE))</f>
        <v xml:space="preserve"> </v>
      </c>
      <c r="P65" s="58" t="str">
        <f>IF(ISERROR(VLOOKUP($B65,'Race 7'!$B$9:$H$39,5,FALSE)),"0",VLOOKUP($B65,'Race 7'!$B$9:$H$39,5,FALSE))</f>
        <v>0</v>
      </c>
      <c r="Q65" s="62" t="str">
        <f>IF(ISERROR(VLOOKUP($B65,'Race 8'!$B$9:$H$39,4,FALSE))," ",VLOOKUP($B65,'Race 8'!$B$9:$H$39,4,FALSE))</f>
        <v xml:space="preserve"> </v>
      </c>
      <c r="R65" s="58" t="str">
        <f>IF(ISERROR(VLOOKUP($B65,'Race 8'!$B$9:$H$39,5,FALSE)),"0",VLOOKUP($B65,'Race 8'!$B$9:$H$39,5,FALSE))</f>
        <v>0</v>
      </c>
      <c r="S65" s="62" t="str">
        <f>IF(ISERROR(VLOOKUP($B65,'Race 9'!$B$9:$H$39,4,FALSE))," ",VLOOKUP($B65,'Race 9'!$B$9:$H$39,4,FALSE))</f>
        <v xml:space="preserve"> </v>
      </c>
      <c r="T65" s="58" t="str">
        <f>IF(ISERROR(VLOOKUP($B65,'Race 9'!$B$9:$H$39,5,FALSE)),"0",VLOOKUP($B65,'Race 9'!$B$9:$H$39,5,FALSE))</f>
        <v>0</v>
      </c>
      <c r="U65" s="62" t="str">
        <f>IF(ISERROR(VLOOKUP($B65,'Race 10'!$B$9:$H$35,4,FALSE))," ",VLOOKUP($B65,'Race 10'!$B$9:$H$35,4,FALSE))</f>
        <v xml:space="preserve"> </v>
      </c>
      <c r="V65" s="58" t="str">
        <f>IF(ISERROR(VLOOKUP($B65,'Race 10'!$B$9:$H$35,5,FALSE)),"0",VLOOKUP($B65,'Race 10'!$B$9:$H$35,5,FALSE))</f>
        <v>0</v>
      </c>
      <c r="W65" s="62" t="str">
        <f>IF(ISERROR(VLOOKUP($B65,'Race 11'!$B$9:$H$39,4,FALSE))," ",VLOOKUP($B65,'Race 11'!$B$9:$H$39,4,FALSE))</f>
        <v xml:space="preserve"> </v>
      </c>
      <c r="X65" s="58" t="str">
        <f>IF(ISERROR(VLOOKUP($B65,'Race 11'!$B$9:$H$39,5,FALSE)),"0",VLOOKUP($B65,'Race 11'!$B$9:$H$39,5,FALSE))</f>
        <v>0</v>
      </c>
      <c r="Y65" s="62" t="str">
        <f>IF(ISERROR(VLOOKUP($B65,'Race 12'!$B$9:$H$43,4,FALSE))," ",VLOOKUP($B65,'Race 12'!$B$9:$H$43,4,FALSE))</f>
        <v xml:space="preserve"> </v>
      </c>
      <c r="Z65" s="58" t="str">
        <f>IF(ISERROR(VLOOKUP($B65,'Race 12'!$B$9:$H$43,5,FALSE)),"0",VLOOKUP($B65,'Race 12'!$B$9:$H$43,5,FALSE))</f>
        <v>0</v>
      </c>
      <c r="AA65" s="100">
        <f t="shared" si="2"/>
        <v>0</v>
      </c>
      <c r="AB65" s="54">
        <f t="shared" si="3"/>
        <v>0</v>
      </c>
      <c r="AD65" s="34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 ht="21" customHeight="1">
      <c r="A66" s="35">
        <v>58</v>
      </c>
      <c r="B66" s="56"/>
      <c r="C66" s="97" t="str">
        <f>IF(ISERROR(VLOOKUP(B66,'Race 1'!$B$11:$F$43,4,FALSE))," ",VLOOKUP(B66,'Race 1'!$B$11:$F$43,4,FALSE))</f>
        <v xml:space="preserve"> </v>
      </c>
      <c r="D66" s="58" t="str">
        <f>IF(ISERROR(VLOOKUP(B66,'Race 1'!$B$11:$F$43,5,FALSE)),"0",VLOOKUP(B66,'Race 1'!$B$11:$F$43,5,FALSE))</f>
        <v>0</v>
      </c>
      <c r="E66" s="97" t="str">
        <f>IF(ISERROR(VLOOKUP($B66,'Race 2'!$B$11:$E$34,4,FALSE))," ",VLOOKUP($B66,'Race 2'!$B$11:$E$34,4,FALSE))</f>
        <v xml:space="preserve"> </v>
      </c>
      <c r="F66" s="58" t="str">
        <f>IF(ISERROR(VLOOKUP($B66,'Race 2'!$B$11:$F$34,5,FALSE)),"0",VLOOKUP($B66,'Race 2'!$B$11:$F$34,5,FALSE))</f>
        <v>0</v>
      </c>
      <c r="G66" s="97" t="str">
        <f>IF(ISERROR(VLOOKUP($B66,'Race 3'!$B$11:$E$37,4,FALSE))," ",VLOOKUP($B66,'Race 3'!$B$11:$E$37,4,FALSE))</f>
        <v xml:space="preserve"> </v>
      </c>
      <c r="H66" s="58" t="str">
        <f>IF(ISERROR(VLOOKUP($B66,'Race 3'!$B$11:$F$37,5,FALSE)),"0",VLOOKUP($B66,'Race 3'!$B$11:$F$37,5,FALSE))</f>
        <v>0</v>
      </c>
      <c r="I66" s="97" t="str">
        <f>IF(ISERROR(VLOOKUP($B66,'Race 4'!$B$11:$E$39,4,FALSE))," ",VLOOKUP($B66,'Race 4'!$B$11:$E$39,4,FALSE))</f>
        <v xml:space="preserve"> </v>
      </c>
      <c r="J66" s="58" t="str">
        <f>IF(ISERROR(VLOOKUP($B66,'Race 4'!$B$11:$F$39,5,FALSE)),"0",VLOOKUP($B66,'Race 4'!$B$11:$F$39,5,FALSE))</f>
        <v>0</v>
      </c>
      <c r="K66" s="97" t="str">
        <f>IF(ISERROR(VLOOKUP($B66,'Race 5'!$B$9:$H$39,4,FALSE))," ",VLOOKUP($B66,'Race 5'!$B$9:$H$39,4,FALSE))</f>
        <v xml:space="preserve"> </v>
      </c>
      <c r="L66" s="58" t="str">
        <f>IF(ISERROR(VLOOKUP($B66,'Race 5'!$B$9:$H$39,5,FALSE)),"0",VLOOKUP($B66,'Race 5'!$B$9:$H$39,5,FALSE))</f>
        <v>0</v>
      </c>
      <c r="M66" s="62" t="str">
        <f>IF(ISERROR(VLOOKUP($B66,'Race 6'!$B$9:$H$52,4,FALSE))," ",VLOOKUP($B66,'Race 6'!$B$9:$H$52,4,FALSE))</f>
        <v xml:space="preserve"> </v>
      </c>
      <c r="N66" s="58" t="str">
        <f>IF(ISERROR(VLOOKUP($B66,'Race 6'!$B$9:$H$52,5,FALSE)),"0",VLOOKUP($B66,'Race 6'!$B$9:$H$52,5,FALSE))</f>
        <v>0</v>
      </c>
      <c r="O66" s="62" t="str">
        <f>IF(ISERROR(VLOOKUP($B66,'Race 7'!$B$9:$H$39,4,FALSE))," ",VLOOKUP($B66,'Race 7'!$B$9:$H$39,4,FALSE))</f>
        <v xml:space="preserve"> </v>
      </c>
      <c r="P66" s="58" t="str">
        <f>IF(ISERROR(VLOOKUP($B66,'Race 7'!$B$9:$H$39,5,FALSE)),"0",VLOOKUP($B66,'Race 7'!$B$9:$H$39,5,FALSE))</f>
        <v>0</v>
      </c>
      <c r="Q66" s="62" t="str">
        <f>IF(ISERROR(VLOOKUP($B66,'Race 8'!$B$9:$H$39,4,FALSE))," ",VLOOKUP($B66,'Race 8'!$B$9:$H$39,4,FALSE))</f>
        <v xml:space="preserve"> </v>
      </c>
      <c r="R66" s="58" t="str">
        <f>IF(ISERROR(VLOOKUP($B66,'Race 8'!$B$9:$H$39,5,FALSE)),"0",VLOOKUP($B66,'Race 8'!$B$9:$H$39,5,FALSE))</f>
        <v>0</v>
      </c>
      <c r="S66" s="62" t="str">
        <f>IF(ISERROR(VLOOKUP($B66,'Race 9'!$B$9:$H$39,4,FALSE))," ",VLOOKUP($B66,'Race 9'!$B$9:$H$39,4,FALSE))</f>
        <v xml:space="preserve"> </v>
      </c>
      <c r="T66" s="58" t="str">
        <f>IF(ISERROR(VLOOKUP($B66,'Race 9'!$B$9:$H$39,5,FALSE)),"0",VLOOKUP($B66,'Race 9'!$B$9:$H$39,5,FALSE))</f>
        <v>0</v>
      </c>
      <c r="U66" s="62" t="str">
        <f>IF(ISERROR(VLOOKUP($B66,'Race 10'!$B$9:$H$35,4,FALSE))," ",VLOOKUP($B66,'Race 10'!$B$9:$H$35,4,FALSE))</f>
        <v xml:space="preserve"> </v>
      </c>
      <c r="V66" s="58" t="str">
        <f>IF(ISERROR(VLOOKUP($B66,'Race 10'!$B$9:$H$35,5,FALSE)),"0",VLOOKUP($B66,'Race 10'!$B$9:$H$35,5,FALSE))</f>
        <v>0</v>
      </c>
      <c r="W66" s="62" t="str">
        <f>IF(ISERROR(VLOOKUP($B66,'Race 11'!$B$9:$H$39,4,FALSE))," ",VLOOKUP($B66,'Race 11'!$B$9:$H$39,4,FALSE))</f>
        <v xml:space="preserve"> </v>
      </c>
      <c r="X66" s="58" t="str">
        <f>IF(ISERROR(VLOOKUP($B66,'Race 11'!$B$9:$H$39,5,FALSE)),"0",VLOOKUP($B66,'Race 11'!$B$9:$H$39,5,FALSE))</f>
        <v>0</v>
      </c>
      <c r="Y66" s="62" t="str">
        <f>IF(ISERROR(VLOOKUP($B66,'Race 12'!$B$9:$H$43,4,FALSE))," ",VLOOKUP($B66,'Race 12'!$B$9:$H$43,4,FALSE))</f>
        <v xml:space="preserve"> </v>
      </c>
      <c r="Z66" s="58" t="str">
        <f>IF(ISERROR(VLOOKUP($B66,'Race 12'!$B$9:$H$43,5,FALSE)),"0",VLOOKUP($B66,'Race 12'!$B$9:$H$43,5,FALSE))</f>
        <v>0</v>
      </c>
      <c r="AA66" s="100">
        <f t="shared" si="2"/>
        <v>0</v>
      </c>
      <c r="AB66" s="54">
        <f t="shared" si="3"/>
        <v>0</v>
      </c>
      <c r="AD66" s="34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 ht="21" customHeight="1">
      <c r="A67" s="35">
        <v>59</v>
      </c>
      <c r="B67" s="56"/>
      <c r="C67" s="97" t="str">
        <f>IF(ISERROR(VLOOKUP(B67,'Race 1'!$B$11:$F$43,4,FALSE))," ",VLOOKUP(B67,'Race 1'!$B$11:$F$43,4,FALSE))</f>
        <v xml:space="preserve"> </v>
      </c>
      <c r="D67" s="58" t="str">
        <f>IF(ISERROR(VLOOKUP(B67,'Race 1'!$B$11:$F$43,5,FALSE)),"0",VLOOKUP(B67,'Race 1'!$B$11:$F$43,5,FALSE))</f>
        <v>0</v>
      </c>
      <c r="E67" s="97" t="str">
        <f>IF(ISERROR(VLOOKUP($B67,'Race 2'!$B$11:$E$34,4,FALSE))," ",VLOOKUP($B67,'Race 2'!$B$11:$E$34,4,FALSE))</f>
        <v xml:space="preserve"> </v>
      </c>
      <c r="F67" s="58" t="str">
        <f>IF(ISERROR(VLOOKUP($B67,'Race 2'!$B$11:$F$34,5,FALSE)),"0",VLOOKUP($B67,'Race 2'!$B$11:$F$34,5,FALSE))</f>
        <v>0</v>
      </c>
      <c r="G67" s="97" t="str">
        <f>IF(ISERROR(VLOOKUP($B67,'Race 3'!$B$11:$E$37,4,FALSE))," ",VLOOKUP($B67,'Race 3'!$B$11:$E$37,4,FALSE))</f>
        <v xml:space="preserve"> </v>
      </c>
      <c r="H67" s="58" t="str">
        <f>IF(ISERROR(VLOOKUP($B67,'Race 3'!$B$11:$F$37,5,FALSE)),"0",VLOOKUP($B67,'Race 3'!$B$11:$F$37,5,FALSE))</f>
        <v>0</v>
      </c>
      <c r="I67" s="97" t="str">
        <f>IF(ISERROR(VLOOKUP($B67,'Race 4'!$B$11:$E$39,4,FALSE))," ",VLOOKUP($B67,'Race 4'!$B$11:$E$39,4,FALSE))</f>
        <v xml:space="preserve"> </v>
      </c>
      <c r="J67" s="58" t="str">
        <f>IF(ISERROR(VLOOKUP($B67,'Race 4'!$B$11:$F$39,5,FALSE)),"0",VLOOKUP($B67,'Race 4'!$B$11:$F$39,5,FALSE))</f>
        <v>0</v>
      </c>
      <c r="K67" s="97" t="str">
        <f>IF(ISERROR(VLOOKUP($B67,'Race 5'!$B$9:$H$39,4,FALSE))," ",VLOOKUP($B67,'Race 5'!$B$9:$H$39,4,FALSE))</f>
        <v xml:space="preserve"> </v>
      </c>
      <c r="L67" s="58" t="str">
        <f>IF(ISERROR(VLOOKUP($B67,'Race 5'!$B$9:$H$39,5,FALSE)),"0",VLOOKUP($B67,'Race 5'!$B$9:$H$39,5,FALSE))</f>
        <v>0</v>
      </c>
      <c r="M67" s="62" t="str">
        <f>IF(ISERROR(VLOOKUP($B67,'Race 6'!$B$9:$H$52,4,FALSE))," ",VLOOKUP($B67,'Race 6'!$B$9:$H$52,4,FALSE))</f>
        <v xml:space="preserve"> </v>
      </c>
      <c r="N67" s="58" t="str">
        <f>IF(ISERROR(VLOOKUP($B67,'Race 6'!$B$9:$H$52,5,FALSE)),"0",VLOOKUP($B67,'Race 6'!$B$9:$H$52,5,FALSE))</f>
        <v>0</v>
      </c>
      <c r="O67" s="62" t="str">
        <f>IF(ISERROR(VLOOKUP($B67,'Race 7'!$B$9:$H$39,4,FALSE))," ",VLOOKUP($B67,'Race 7'!$B$9:$H$39,4,FALSE))</f>
        <v xml:space="preserve"> </v>
      </c>
      <c r="P67" s="58" t="str">
        <f>IF(ISERROR(VLOOKUP($B67,'Race 7'!$B$9:$H$39,5,FALSE)),"0",VLOOKUP($B67,'Race 7'!$B$9:$H$39,5,FALSE))</f>
        <v>0</v>
      </c>
      <c r="Q67" s="62" t="str">
        <f>IF(ISERROR(VLOOKUP($B67,'Race 8'!$B$9:$H$39,4,FALSE))," ",VLOOKUP($B67,'Race 8'!$B$9:$H$39,4,FALSE))</f>
        <v xml:space="preserve"> </v>
      </c>
      <c r="R67" s="58" t="str">
        <f>IF(ISERROR(VLOOKUP($B67,'Race 8'!$B$9:$H$39,5,FALSE)),"0",VLOOKUP($B67,'Race 8'!$B$9:$H$39,5,FALSE))</f>
        <v>0</v>
      </c>
      <c r="S67" s="62" t="str">
        <f>IF(ISERROR(VLOOKUP($B67,'Race 9'!$B$9:$H$39,4,FALSE))," ",VLOOKUP($B67,'Race 9'!$B$9:$H$39,4,FALSE))</f>
        <v xml:space="preserve"> </v>
      </c>
      <c r="T67" s="58" t="str">
        <f>IF(ISERROR(VLOOKUP($B67,'Race 9'!$B$9:$H$39,5,FALSE)),"0",VLOOKUP($B67,'Race 9'!$B$9:$H$39,5,FALSE))</f>
        <v>0</v>
      </c>
      <c r="U67" s="62" t="str">
        <f>IF(ISERROR(VLOOKUP($B67,'Race 10'!$B$9:$H$35,4,FALSE))," ",VLOOKUP($B67,'Race 10'!$B$9:$H$35,4,FALSE))</f>
        <v xml:space="preserve"> </v>
      </c>
      <c r="V67" s="58" t="str">
        <f>IF(ISERROR(VLOOKUP($B67,'Race 10'!$B$9:$H$35,5,FALSE)),"0",VLOOKUP($B67,'Race 10'!$B$9:$H$35,5,FALSE))</f>
        <v>0</v>
      </c>
      <c r="W67" s="62" t="str">
        <f>IF(ISERROR(VLOOKUP($B67,'Race 11'!$B$9:$H$39,4,FALSE))," ",VLOOKUP($B67,'Race 11'!$B$9:$H$39,4,FALSE))</f>
        <v xml:space="preserve"> </v>
      </c>
      <c r="X67" s="58" t="str">
        <f>IF(ISERROR(VLOOKUP($B67,'Race 11'!$B$9:$H$39,5,FALSE)),"0",VLOOKUP($B67,'Race 11'!$B$9:$H$39,5,FALSE))</f>
        <v>0</v>
      </c>
      <c r="Y67" s="62" t="str">
        <f>IF(ISERROR(VLOOKUP($B67,'Race 12'!$B$9:$H$43,4,FALSE))," ",VLOOKUP($B67,'Race 12'!$B$9:$H$43,4,FALSE))</f>
        <v xml:space="preserve"> </v>
      </c>
      <c r="Z67" s="58" t="str">
        <f>IF(ISERROR(VLOOKUP($B67,'Race 12'!$B$9:$H$43,5,FALSE)),"0",VLOOKUP($B67,'Race 12'!$B$9:$H$43,5,FALSE))</f>
        <v>0</v>
      </c>
      <c r="AA67" s="100">
        <f t="shared" si="2"/>
        <v>0</v>
      </c>
      <c r="AB67" s="54">
        <f t="shared" si="3"/>
        <v>0</v>
      </c>
      <c r="AD67" s="34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ht="21" customHeight="1">
      <c r="A68" s="35">
        <v>60</v>
      </c>
      <c r="B68" s="56"/>
      <c r="C68" s="97" t="str">
        <f>IF(ISERROR(VLOOKUP(B68,'Race 1'!$B$11:$F$43,4,FALSE))," ",VLOOKUP(B68,'Race 1'!$B$11:$F$43,4,FALSE))</f>
        <v xml:space="preserve"> </v>
      </c>
      <c r="D68" s="58" t="str">
        <f>IF(ISERROR(VLOOKUP(B68,'Race 1'!$B$11:$F$43,5,FALSE)),"0",VLOOKUP(B68,'Race 1'!$B$11:$F$43,5,FALSE))</f>
        <v>0</v>
      </c>
      <c r="E68" s="97" t="str">
        <f>IF(ISERROR(VLOOKUP($B68,'Race 2'!$B$11:$E$34,4,FALSE))," ",VLOOKUP($B68,'Race 2'!$B$11:$E$34,4,FALSE))</f>
        <v xml:space="preserve"> </v>
      </c>
      <c r="F68" s="58" t="str">
        <f>IF(ISERROR(VLOOKUP($B68,'Race 2'!$B$11:$F$34,5,FALSE)),"0",VLOOKUP($B68,'Race 2'!$B$11:$F$34,5,FALSE))</f>
        <v>0</v>
      </c>
      <c r="G68" s="97" t="str">
        <f>IF(ISERROR(VLOOKUP($B68,'Race 3'!$B$11:$E$37,4,FALSE))," ",VLOOKUP($B68,'Race 3'!$B$11:$E$37,4,FALSE))</f>
        <v xml:space="preserve"> </v>
      </c>
      <c r="H68" s="58" t="str">
        <f>IF(ISERROR(VLOOKUP($B68,'Race 3'!$B$11:$F$37,5,FALSE)),"0",VLOOKUP($B68,'Race 3'!$B$11:$F$37,5,FALSE))</f>
        <v>0</v>
      </c>
      <c r="I68" s="97" t="str">
        <f>IF(ISERROR(VLOOKUP($B68,'Race 4'!$B$11:$E$39,4,FALSE))," ",VLOOKUP($B68,'Race 4'!$B$11:$E$39,4,FALSE))</f>
        <v xml:space="preserve"> </v>
      </c>
      <c r="J68" s="58" t="str">
        <f>IF(ISERROR(VLOOKUP($B68,'Race 4'!$B$11:$F$39,5,FALSE)),"0",VLOOKUP($B68,'Race 4'!$B$11:$F$39,5,FALSE))</f>
        <v>0</v>
      </c>
      <c r="K68" s="97" t="str">
        <f>IF(ISERROR(VLOOKUP($B68,'Race 5'!$B$9:$H$39,4,FALSE))," ",VLOOKUP($B68,'Race 5'!$B$9:$H$39,4,FALSE))</f>
        <v xml:space="preserve"> </v>
      </c>
      <c r="L68" s="58" t="str">
        <f>IF(ISERROR(VLOOKUP($B68,'Race 5'!$B$9:$H$39,5,FALSE)),"0",VLOOKUP($B68,'Race 5'!$B$9:$H$39,5,FALSE))</f>
        <v>0</v>
      </c>
      <c r="M68" s="62" t="str">
        <f>IF(ISERROR(VLOOKUP($B68,'Race 6'!$B$9:$H$52,4,FALSE))," ",VLOOKUP($B68,'Race 6'!$B$9:$H$52,4,FALSE))</f>
        <v xml:space="preserve"> </v>
      </c>
      <c r="N68" s="58" t="str">
        <f>IF(ISERROR(VLOOKUP($B68,'Race 6'!$B$9:$H$52,5,FALSE)),"0",VLOOKUP($B68,'Race 6'!$B$9:$H$52,5,FALSE))</f>
        <v>0</v>
      </c>
      <c r="O68" s="62" t="str">
        <f>IF(ISERROR(VLOOKUP($B68,'Race 7'!$B$9:$H$39,4,FALSE))," ",VLOOKUP($B68,'Race 7'!$B$9:$H$39,4,FALSE))</f>
        <v xml:space="preserve"> </v>
      </c>
      <c r="P68" s="58" t="str">
        <f>IF(ISERROR(VLOOKUP($B68,'Race 7'!$B$9:$H$39,5,FALSE)),"0",VLOOKUP($B68,'Race 7'!$B$9:$H$39,5,FALSE))</f>
        <v>0</v>
      </c>
      <c r="Q68" s="62" t="str">
        <f>IF(ISERROR(VLOOKUP($B68,'Race 8'!$B$9:$H$39,4,FALSE))," ",VLOOKUP($B68,'Race 8'!$B$9:$H$39,4,FALSE))</f>
        <v xml:space="preserve"> </v>
      </c>
      <c r="R68" s="58" t="str">
        <f>IF(ISERROR(VLOOKUP($B68,'Race 8'!$B$9:$H$39,5,FALSE)),"0",VLOOKUP($B68,'Race 8'!$B$9:$H$39,5,FALSE))</f>
        <v>0</v>
      </c>
      <c r="S68" s="62" t="str">
        <f>IF(ISERROR(VLOOKUP($B68,'Race 9'!$B$9:$H$39,4,FALSE))," ",VLOOKUP($B68,'Race 9'!$B$9:$H$39,4,FALSE))</f>
        <v xml:space="preserve"> </v>
      </c>
      <c r="T68" s="58" t="str">
        <f>IF(ISERROR(VLOOKUP($B68,'Race 9'!$B$9:$H$39,5,FALSE)),"0",VLOOKUP($B68,'Race 9'!$B$9:$H$39,5,FALSE))</f>
        <v>0</v>
      </c>
      <c r="U68" s="62" t="str">
        <f>IF(ISERROR(VLOOKUP($B68,'Race 10'!$B$9:$H$35,4,FALSE))," ",VLOOKUP($B68,'Race 10'!$B$9:$H$35,4,FALSE))</f>
        <v xml:space="preserve"> </v>
      </c>
      <c r="V68" s="58" t="str">
        <f>IF(ISERROR(VLOOKUP($B68,'Race 10'!$B$9:$H$35,5,FALSE)),"0",VLOOKUP($B68,'Race 10'!$B$9:$H$35,5,FALSE))</f>
        <v>0</v>
      </c>
      <c r="W68" s="62" t="str">
        <f>IF(ISERROR(VLOOKUP($B68,'Race 11'!$B$9:$H$39,4,FALSE))," ",VLOOKUP($B68,'Race 11'!$B$9:$H$39,4,FALSE))</f>
        <v xml:space="preserve"> </v>
      </c>
      <c r="X68" s="58" t="str">
        <f>IF(ISERROR(VLOOKUP($B68,'Race 11'!$B$9:$H$39,5,FALSE)),"0",VLOOKUP($B68,'Race 11'!$B$9:$H$39,5,FALSE))</f>
        <v>0</v>
      </c>
      <c r="Y68" s="62" t="str">
        <f>IF(ISERROR(VLOOKUP($B68,'Race 12'!$B$9:$H$43,4,FALSE))," ",VLOOKUP($B68,'Race 12'!$B$9:$H$43,4,FALSE))</f>
        <v xml:space="preserve"> </v>
      </c>
      <c r="Z68" s="58" t="str">
        <f>IF(ISERROR(VLOOKUP($B68,'Race 12'!$B$9:$H$43,5,FALSE)),"0",VLOOKUP($B68,'Race 12'!$B$9:$H$43,5,FALSE))</f>
        <v>0</v>
      </c>
      <c r="AA68" s="100">
        <f t="shared" ref="AA68:AA72" si="4">D68+F68+H68+J68+L68+N68+P68+R68+T68+V68+X68+Z68</f>
        <v>0</v>
      </c>
      <c r="AB68" s="54">
        <f t="shared" ref="AB68:AB72" si="5">COUNT(Z68,X68,V68,T68,R68,P68,N68,L68,J68,H68,F68,D68)</f>
        <v>0</v>
      </c>
      <c r="AD68" s="34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ht="21" hidden="1" customHeight="1">
      <c r="A69" s="35">
        <v>61</v>
      </c>
      <c r="B69" s="56"/>
      <c r="C69" s="97" t="str">
        <f>IF(ISERROR(VLOOKUP(B69,'Race 1'!$B$11:$F$43,4,FALSE))," ",VLOOKUP(B69,'Race 1'!$B$11:$F$43,4,FALSE))</f>
        <v xml:space="preserve"> </v>
      </c>
      <c r="D69" s="58" t="str">
        <f>IF(ISERROR(VLOOKUP(B69,'Race 1'!$B$11:$F$43,5,FALSE)),"0",VLOOKUP(B69,'Race 1'!$B$11:$F$43,5,FALSE))</f>
        <v>0</v>
      </c>
      <c r="E69" s="97" t="str">
        <f>IF(ISERROR(VLOOKUP($B69,'Race 2'!$B$11:$E$34,4,FALSE))," ",VLOOKUP($B69,'Race 2'!$B$11:$E$34,4,FALSE))</f>
        <v xml:space="preserve"> </v>
      </c>
      <c r="F69" s="58" t="str">
        <f>IF(ISERROR(VLOOKUP($B69,'Race 2'!$B$11:$F$34,5,FALSE)),"0",VLOOKUP($B69,'Race 2'!$B$11:$F$34,5,FALSE))</f>
        <v>0</v>
      </c>
      <c r="G69" s="97" t="str">
        <f>IF(ISERROR(VLOOKUP($B69,'Race 3'!$B$11:$E$37,4,FALSE))," ",VLOOKUP($B69,'Race 3'!$B$11:$E$37,4,FALSE))</f>
        <v xml:space="preserve"> </v>
      </c>
      <c r="H69" s="58" t="str">
        <f>IF(ISERROR(VLOOKUP($B69,'Race 3'!$B$11:$F$37,5,FALSE)),"0",VLOOKUP($B69,'Race 3'!$B$11:$F$37,5,FALSE))</f>
        <v>0</v>
      </c>
      <c r="I69" s="97" t="str">
        <f>IF(ISERROR(VLOOKUP($B69,'Race 4'!$B$11:$E$39,4,FALSE))," ",VLOOKUP($B69,'Race 4'!$B$11:$E$39,4,FALSE))</f>
        <v xml:space="preserve"> </v>
      </c>
      <c r="J69" s="58" t="str">
        <f>IF(ISERROR(VLOOKUP($B69,'Race 4'!$B$11:$F$39,5,FALSE)),"0",VLOOKUP($B69,'Race 4'!$B$11:$F$39,5,FALSE))</f>
        <v>0</v>
      </c>
      <c r="K69" s="97" t="str">
        <f>IF(ISERROR(VLOOKUP($B69,'Race 5'!$B$9:$H$39,4,FALSE))," ",VLOOKUP($B69,'Race 5'!$B$9:$H$39,4,FALSE))</f>
        <v xml:space="preserve"> </v>
      </c>
      <c r="L69" s="58" t="str">
        <f>IF(ISERROR(VLOOKUP($B69,'Race 5'!$B$9:$H$39,5,FALSE)),"0",VLOOKUP($B69,'Race 5'!$B$9:$H$39,5,FALSE))</f>
        <v>0</v>
      </c>
      <c r="M69" s="62" t="str">
        <f>IF(ISERROR(VLOOKUP($B69,'Race 6'!$B$9:$H$52,4,FALSE))," ",VLOOKUP($B69,'Race 6'!$B$9:$H$52,4,FALSE))</f>
        <v xml:space="preserve"> </v>
      </c>
      <c r="N69" s="58" t="str">
        <f>IF(ISERROR(VLOOKUP($B69,'Race 6'!$B$9:$H$52,5,FALSE)),"0",VLOOKUP($B69,'Race 6'!$B$9:$H$52,5,FALSE))</f>
        <v>0</v>
      </c>
      <c r="O69" s="62" t="str">
        <f>IF(ISERROR(VLOOKUP($B69,'Race 7'!$B$9:$H$39,4,FALSE))," ",VLOOKUP($B69,'Race 7'!$B$9:$H$39,4,FALSE))</f>
        <v xml:space="preserve"> </v>
      </c>
      <c r="P69" s="58" t="str">
        <f>IF(ISERROR(VLOOKUP($B69,'Race 7'!$B$9:$H$39,5,FALSE)),"0",VLOOKUP($B69,'Race 7'!$B$9:$H$39,5,FALSE))</f>
        <v>0</v>
      </c>
      <c r="Q69" s="62" t="str">
        <f>IF(ISERROR(VLOOKUP($B69,'Race 8'!$B$9:$H$39,4,FALSE))," ",VLOOKUP($B69,'Race 8'!$B$9:$H$39,4,FALSE))</f>
        <v xml:space="preserve"> </v>
      </c>
      <c r="R69" s="58" t="str">
        <f>IF(ISERROR(VLOOKUP($B69,'Race 8'!$B$9:$H$39,5,FALSE)),"0",VLOOKUP($B69,'Race 8'!$B$9:$H$39,5,FALSE))</f>
        <v>0</v>
      </c>
      <c r="S69" s="62" t="str">
        <f>IF(ISERROR(VLOOKUP($B69,'Race 9'!$B$9:$H$39,4,FALSE))," ",VLOOKUP($B69,'Race 9'!$B$9:$H$39,4,FALSE))</f>
        <v xml:space="preserve"> </v>
      </c>
      <c r="T69" s="58" t="str">
        <f>IF(ISERROR(VLOOKUP($B69,'Race 9'!$B$9:$H$39,5,FALSE)),"0",VLOOKUP($B69,'Race 9'!$B$9:$H$39,5,FALSE))</f>
        <v>0</v>
      </c>
      <c r="U69" s="62" t="str">
        <f>IF(ISERROR(VLOOKUP($B69,'Race 10'!$B$9:$H$35,4,FALSE))," ",VLOOKUP($B69,'Race 10'!$B$9:$H$35,4,FALSE))</f>
        <v xml:space="preserve"> </v>
      </c>
      <c r="V69" s="58" t="str">
        <f>IF(ISERROR(VLOOKUP($B69,'Race 10'!$B$9:$H$35,5,FALSE)),"0",VLOOKUP($B69,'Race 10'!$B$9:$H$35,5,FALSE))</f>
        <v>0</v>
      </c>
      <c r="W69" s="62" t="str">
        <f>IF(ISERROR(VLOOKUP($B69,'Race 11'!$B$9:$H$39,4,FALSE))," ",VLOOKUP($B69,'Race 11'!$B$9:$H$39,4,FALSE))</f>
        <v xml:space="preserve"> </v>
      </c>
      <c r="X69" s="58" t="str">
        <f>IF(ISERROR(VLOOKUP($B69,'Race 11'!$B$9:$H$39,5,FALSE)),"0",VLOOKUP($B69,'Race 11'!$B$9:$H$39,5,FALSE))</f>
        <v>0</v>
      </c>
      <c r="Y69" s="62" t="str">
        <f>IF(ISERROR(VLOOKUP($B69,'Race 12'!$B$9:$H$43,4,FALSE))," ",VLOOKUP($B69,'Race 12'!$B$9:$H$43,4,FALSE))</f>
        <v xml:space="preserve"> </v>
      </c>
      <c r="Z69" s="58" t="str">
        <f>IF(ISERROR(VLOOKUP($B69,'Race 12'!$B$9:$H$43,5,FALSE)),"0",VLOOKUP($B69,'Race 12'!$B$9:$H$43,5,FALSE))</f>
        <v>0</v>
      </c>
      <c r="AA69" s="100">
        <f t="shared" si="4"/>
        <v>0</v>
      </c>
      <c r="AB69" s="54">
        <f t="shared" si="5"/>
        <v>0</v>
      </c>
      <c r="AD69" s="34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 ht="21" hidden="1" customHeight="1">
      <c r="A70" s="35">
        <v>62</v>
      </c>
      <c r="B70" s="56"/>
      <c r="C70" s="97" t="str">
        <f>IF(ISERROR(VLOOKUP(B70,'Race 1'!$B$11:$F$43,4,FALSE))," ",VLOOKUP(B70,'Race 1'!$B$11:$F$43,4,FALSE))</f>
        <v xml:space="preserve"> </v>
      </c>
      <c r="D70" s="58" t="str">
        <f>IF(ISERROR(VLOOKUP(B70,'Race 1'!$B$11:$F$43,5,FALSE)),"0",VLOOKUP(B70,'Race 1'!$B$11:$F$43,5,FALSE))</f>
        <v>0</v>
      </c>
      <c r="E70" s="97" t="str">
        <f>IF(ISERROR(VLOOKUP($B70,'Race 2'!$B$11:$E$34,4,FALSE))," ",VLOOKUP($B70,'Race 2'!$B$11:$E$34,4,FALSE))</f>
        <v xml:space="preserve"> </v>
      </c>
      <c r="F70" s="58" t="str">
        <f>IF(ISERROR(VLOOKUP($B70,'Race 2'!$B$11:$F$34,5,FALSE)),"0",VLOOKUP($B70,'Race 2'!$B$11:$F$34,5,FALSE))</f>
        <v>0</v>
      </c>
      <c r="G70" s="97" t="str">
        <f>IF(ISERROR(VLOOKUP($B70,'Race 3'!$B$11:$E$37,4,FALSE))," ",VLOOKUP($B70,'Race 3'!$B$11:$E$37,4,FALSE))</f>
        <v xml:space="preserve"> </v>
      </c>
      <c r="H70" s="58" t="str">
        <f>IF(ISERROR(VLOOKUP($B70,'Race 3'!$B$11:$F$37,5,FALSE)),"0",VLOOKUP($B70,'Race 3'!$B$11:$F$37,5,FALSE))</f>
        <v>0</v>
      </c>
      <c r="I70" s="97" t="str">
        <f>IF(ISERROR(VLOOKUP($B70,'Race 4'!$B$11:$E$39,4,FALSE))," ",VLOOKUP($B70,'Race 4'!$B$11:$E$39,4,FALSE))</f>
        <v xml:space="preserve"> </v>
      </c>
      <c r="J70" s="58" t="str">
        <f>IF(ISERROR(VLOOKUP($B70,'Race 4'!$B$11:$F$39,5,FALSE)),"0",VLOOKUP($B70,'Race 4'!$B$11:$F$39,5,FALSE))</f>
        <v>0</v>
      </c>
      <c r="K70" s="97" t="str">
        <f>IF(ISERROR(VLOOKUP($B70,'Race 5'!$B$9:$H$39,4,FALSE))," ",VLOOKUP($B70,'Race 5'!$B$9:$H$39,4,FALSE))</f>
        <v xml:space="preserve"> </v>
      </c>
      <c r="L70" s="58" t="str">
        <f>IF(ISERROR(VLOOKUP($B70,'Race 5'!$B$9:$H$39,5,FALSE)),"0",VLOOKUP($B70,'Race 5'!$B$9:$H$39,5,FALSE))</f>
        <v>0</v>
      </c>
      <c r="M70" s="62" t="str">
        <f>IF(ISERROR(VLOOKUP($B70,'Race 6'!$B$9:$H$52,4,FALSE))," ",VLOOKUP($B70,'Race 6'!$B$9:$H$52,4,FALSE))</f>
        <v xml:space="preserve"> </v>
      </c>
      <c r="N70" s="58" t="str">
        <f>IF(ISERROR(VLOOKUP($B70,'Race 6'!$B$9:$H$52,5,FALSE)),"0",VLOOKUP($B70,'Race 6'!$B$9:$H$52,5,FALSE))</f>
        <v>0</v>
      </c>
      <c r="O70" s="62" t="str">
        <f>IF(ISERROR(VLOOKUP($B70,'Race 7'!$B$9:$H$39,4,FALSE))," ",VLOOKUP($B70,'Race 7'!$B$9:$H$39,4,FALSE))</f>
        <v xml:space="preserve"> </v>
      </c>
      <c r="P70" s="58" t="str">
        <f>IF(ISERROR(VLOOKUP($B70,'Race 7'!$B$9:$H$39,5,FALSE)),"0",VLOOKUP($B70,'Race 7'!$B$9:$H$39,5,FALSE))</f>
        <v>0</v>
      </c>
      <c r="Q70" s="62" t="str">
        <f>IF(ISERROR(VLOOKUP($B70,'Race 8'!$B$9:$H$39,4,FALSE))," ",VLOOKUP($B70,'Race 8'!$B$9:$H$39,4,FALSE))</f>
        <v xml:space="preserve"> </v>
      </c>
      <c r="R70" s="58" t="str">
        <f>IF(ISERROR(VLOOKUP($B70,'Race 8'!$B$9:$H$39,5,FALSE)),"0",VLOOKUP($B70,'Race 8'!$B$9:$H$39,5,FALSE))</f>
        <v>0</v>
      </c>
      <c r="S70" s="62" t="str">
        <f>IF(ISERROR(VLOOKUP($B70,'Race 9'!$B$9:$H$39,4,FALSE))," ",VLOOKUP($B70,'Race 9'!$B$9:$H$39,4,FALSE))</f>
        <v xml:space="preserve"> </v>
      </c>
      <c r="T70" s="58" t="str">
        <f>IF(ISERROR(VLOOKUP($B70,'Race 9'!$B$9:$H$39,5,FALSE)),"0",VLOOKUP($B70,'Race 9'!$B$9:$H$39,5,FALSE))</f>
        <v>0</v>
      </c>
      <c r="U70" s="62" t="str">
        <f>IF(ISERROR(VLOOKUP($B70,'Race 10'!$B$9:$H$35,4,FALSE))," ",VLOOKUP($B70,'Race 10'!$B$9:$H$35,4,FALSE))</f>
        <v xml:space="preserve"> </v>
      </c>
      <c r="V70" s="58" t="str">
        <f>IF(ISERROR(VLOOKUP($B70,'Race 10'!$B$9:$H$35,5,FALSE)),"0",VLOOKUP($B70,'Race 10'!$B$9:$H$35,5,FALSE))</f>
        <v>0</v>
      </c>
      <c r="W70" s="62" t="str">
        <f>IF(ISERROR(VLOOKUP($B70,'Race 11'!$B$9:$H$39,4,FALSE))," ",VLOOKUP($B70,'Race 11'!$B$9:$H$39,4,FALSE))</f>
        <v xml:space="preserve"> </v>
      </c>
      <c r="X70" s="58" t="str">
        <f>IF(ISERROR(VLOOKUP($B70,'Race 11'!$B$9:$H$39,5,FALSE)),"0",VLOOKUP($B70,'Race 11'!$B$9:$H$39,5,FALSE))</f>
        <v>0</v>
      </c>
      <c r="Y70" s="62" t="str">
        <f>IF(ISERROR(VLOOKUP($B70,'Race 12'!$B$9:$H$43,4,FALSE))," ",VLOOKUP($B70,'Race 12'!$B$9:$H$43,4,FALSE))</f>
        <v xml:space="preserve"> </v>
      </c>
      <c r="Z70" s="58" t="str">
        <f>IF(ISERROR(VLOOKUP($B70,'Race 12'!$B$9:$H$43,5,FALSE)),"0",VLOOKUP($B70,'Race 12'!$B$9:$H$43,5,FALSE))</f>
        <v>0</v>
      </c>
      <c r="AA70" s="100">
        <f t="shared" si="4"/>
        <v>0</v>
      </c>
      <c r="AB70" s="54">
        <f t="shared" si="5"/>
        <v>0</v>
      </c>
      <c r="AD70" s="34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 ht="21" hidden="1" customHeight="1">
      <c r="A71" s="35">
        <v>63</v>
      </c>
      <c r="B71" s="56"/>
      <c r="C71" s="97" t="str">
        <f>IF(ISERROR(VLOOKUP(B71,'Race 1'!$B$11:$F$43,4,FALSE))," ",VLOOKUP(B71,'Race 1'!$B$11:$F$43,4,FALSE))</f>
        <v xml:space="preserve"> </v>
      </c>
      <c r="D71" s="58" t="str">
        <f>IF(ISERROR(VLOOKUP(B71,'Race 1'!$B$11:$F$43,5,FALSE)),"0",VLOOKUP(B71,'Race 1'!$B$11:$F$43,5,FALSE))</f>
        <v>0</v>
      </c>
      <c r="E71" s="97" t="str">
        <f>IF(ISERROR(VLOOKUP($B71,'Race 2'!$B$11:$E$34,4,FALSE))," ",VLOOKUP($B71,'Race 2'!$B$11:$E$34,4,FALSE))</f>
        <v xml:space="preserve"> </v>
      </c>
      <c r="F71" s="58" t="str">
        <f>IF(ISERROR(VLOOKUP($B71,'Race 2'!$B$11:$F$34,5,FALSE)),"0",VLOOKUP($B71,'Race 2'!$B$11:$F$34,5,FALSE))</f>
        <v>0</v>
      </c>
      <c r="G71" s="97" t="str">
        <f>IF(ISERROR(VLOOKUP($B71,'Race 3'!$B$11:$E$37,4,FALSE))," ",VLOOKUP($B71,'Race 3'!$B$11:$E$37,4,FALSE))</f>
        <v xml:space="preserve"> </v>
      </c>
      <c r="H71" s="58" t="str">
        <f>IF(ISERROR(VLOOKUP($B71,'Race 3'!$B$11:$F$37,5,FALSE)),"0",VLOOKUP($B71,'Race 3'!$B$11:$F$37,5,FALSE))</f>
        <v>0</v>
      </c>
      <c r="I71" s="97" t="str">
        <f>IF(ISERROR(VLOOKUP($B71,'Race 4'!$B$11:$E$39,4,FALSE))," ",VLOOKUP($B71,'Race 4'!$B$11:$E$39,4,FALSE))</f>
        <v xml:space="preserve"> </v>
      </c>
      <c r="J71" s="58" t="str">
        <f>IF(ISERROR(VLOOKUP($B71,'Race 4'!$B$11:$F$39,5,FALSE)),"0",VLOOKUP($B71,'Race 4'!$B$11:$F$39,5,FALSE))</f>
        <v>0</v>
      </c>
      <c r="K71" s="97" t="str">
        <f>IF(ISERROR(VLOOKUP($B71,'Race 5'!$B$9:$H$39,4,FALSE))," ",VLOOKUP($B71,'Race 5'!$B$9:$H$39,4,FALSE))</f>
        <v xml:space="preserve"> </v>
      </c>
      <c r="L71" s="58" t="str">
        <f>IF(ISERROR(VLOOKUP($B71,'Race 5'!$B$9:$H$39,5,FALSE)),"0",VLOOKUP($B71,'Race 5'!$B$9:$H$39,5,FALSE))</f>
        <v>0</v>
      </c>
      <c r="M71" s="62" t="str">
        <f>IF(ISERROR(VLOOKUP($B71,'Race 6'!$B$9:$H$52,4,FALSE))," ",VLOOKUP($B71,'Race 6'!$B$9:$H$52,4,FALSE))</f>
        <v xml:space="preserve"> </v>
      </c>
      <c r="N71" s="58" t="str">
        <f>IF(ISERROR(VLOOKUP($B71,'Race 6'!$B$9:$H$52,5,FALSE)),"0",VLOOKUP($B71,'Race 6'!$B$9:$H$52,5,FALSE))</f>
        <v>0</v>
      </c>
      <c r="O71" s="62" t="str">
        <f>IF(ISERROR(VLOOKUP($B71,'Race 7'!$B$9:$H$39,4,FALSE))," ",VLOOKUP($B71,'Race 7'!$B$9:$H$39,4,FALSE))</f>
        <v xml:space="preserve"> </v>
      </c>
      <c r="P71" s="58" t="str">
        <f>IF(ISERROR(VLOOKUP($B71,'Race 7'!$B$9:$H$39,5,FALSE)),"0",VLOOKUP($B71,'Race 7'!$B$9:$H$39,5,FALSE))</f>
        <v>0</v>
      </c>
      <c r="Q71" s="62" t="str">
        <f>IF(ISERROR(VLOOKUP($B71,'Race 8'!$B$9:$H$39,4,FALSE))," ",VLOOKUP($B71,'Race 8'!$B$9:$H$39,4,FALSE))</f>
        <v xml:space="preserve"> </v>
      </c>
      <c r="R71" s="58" t="str">
        <f>IF(ISERROR(VLOOKUP($B71,'Race 8'!$B$9:$H$39,5,FALSE)),"0",VLOOKUP($B71,'Race 8'!$B$9:$H$39,5,FALSE))</f>
        <v>0</v>
      </c>
      <c r="S71" s="62" t="str">
        <f>IF(ISERROR(VLOOKUP($B71,'Race 9'!$B$9:$H$39,4,FALSE))," ",VLOOKUP($B71,'Race 9'!$B$9:$H$39,4,FALSE))</f>
        <v xml:space="preserve"> </v>
      </c>
      <c r="T71" s="58" t="str">
        <f>IF(ISERROR(VLOOKUP($B71,'Race 9'!$B$9:$H$39,5,FALSE)),"0",VLOOKUP($B71,'Race 9'!$B$9:$H$39,5,FALSE))</f>
        <v>0</v>
      </c>
      <c r="U71" s="62" t="str">
        <f>IF(ISERROR(VLOOKUP($B71,'Race 10'!$B$9:$H$35,4,FALSE))," ",VLOOKUP($B71,'Race 10'!$B$9:$H$35,4,FALSE))</f>
        <v xml:space="preserve"> </v>
      </c>
      <c r="V71" s="58" t="str">
        <f>IF(ISERROR(VLOOKUP($B71,'Race 10'!$B$9:$H$35,5,FALSE)),"0",VLOOKUP($B71,'Race 10'!$B$9:$H$35,5,FALSE))</f>
        <v>0</v>
      </c>
      <c r="W71" s="62" t="str">
        <f>IF(ISERROR(VLOOKUP($B71,'Race 11'!$B$9:$H$39,4,FALSE))," ",VLOOKUP($B71,'Race 11'!$B$9:$H$39,4,FALSE))</f>
        <v xml:space="preserve"> </v>
      </c>
      <c r="X71" s="58" t="str">
        <f>IF(ISERROR(VLOOKUP($B71,'Race 11'!$B$9:$H$39,5,FALSE)),"0",VLOOKUP($B71,'Race 11'!$B$9:$H$39,5,FALSE))</f>
        <v>0</v>
      </c>
      <c r="Y71" s="62" t="str">
        <f>IF(ISERROR(VLOOKUP($B71,'Race 12'!$B$9:$H$43,4,FALSE))," ",VLOOKUP($B71,'Race 12'!$B$9:$H$43,4,FALSE))</f>
        <v xml:space="preserve"> </v>
      </c>
      <c r="Z71" s="58" t="str">
        <f>IF(ISERROR(VLOOKUP($B71,'Race 12'!$B$9:$H$43,5,FALSE)),"0",VLOOKUP($B71,'Race 12'!$B$9:$H$43,5,FALSE))</f>
        <v>0</v>
      </c>
      <c r="AA71" s="100">
        <f t="shared" si="4"/>
        <v>0</v>
      </c>
      <c r="AB71" s="54">
        <f t="shared" si="5"/>
        <v>0</v>
      </c>
      <c r="AD71" s="34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ht="21" hidden="1" customHeight="1">
      <c r="A72" s="35">
        <v>64</v>
      </c>
      <c r="B72" s="56"/>
      <c r="C72" s="97" t="str">
        <f>IF(ISERROR(VLOOKUP(B72,'Race 1'!$B$11:$F$43,4,FALSE))," ",VLOOKUP(B72,'Race 1'!$B$11:$F$43,4,FALSE))</f>
        <v xml:space="preserve"> </v>
      </c>
      <c r="D72" s="58" t="str">
        <f>IF(ISERROR(VLOOKUP(B72,'Race 1'!$B$11:$F$43,5,FALSE)),"0",VLOOKUP(B72,'Race 1'!$B$11:$F$43,5,FALSE))</f>
        <v>0</v>
      </c>
      <c r="E72" s="97" t="str">
        <f>IF(ISERROR(VLOOKUP($B72,'Race 2'!$B$11:$E$34,4,FALSE))," ",VLOOKUP($B72,'Race 2'!$B$11:$E$34,4,FALSE))</f>
        <v xml:space="preserve"> </v>
      </c>
      <c r="F72" s="58" t="str">
        <f>IF(ISERROR(VLOOKUP($B72,'Race 2'!$B$11:$F$34,5,FALSE)),"0",VLOOKUP($B72,'Race 2'!$B$11:$F$34,5,FALSE))</f>
        <v>0</v>
      </c>
      <c r="G72" s="97" t="str">
        <f>IF(ISERROR(VLOOKUP($B72,'Race 3'!$B$11:$E$37,4,FALSE))," ",VLOOKUP($B72,'Race 3'!$B$11:$E$37,4,FALSE))</f>
        <v xml:space="preserve"> </v>
      </c>
      <c r="H72" s="58" t="str">
        <f>IF(ISERROR(VLOOKUP($B72,'Race 3'!$B$11:$F$37,5,FALSE)),"0",VLOOKUP($B72,'Race 3'!$B$11:$F$37,5,FALSE))</f>
        <v>0</v>
      </c>
      <c r="I72" s="97" t="str">
        <f>IF(ISERROR(VLOOKUP($B72,'Race 4'!$B$11:$E$39,4,FALSE))," ",VLOOKUP($B72,'Race 4'!$B$11:$E$39,4,FALSE))</f>
        <v xml:space="preserve"> </v>
      </c>
      <c r="J72" s="58" t="str">
        <f>IF(ISERROR(VLOOKUP($B72,'Race 4'!$B$11:$F$39,5,FALSE)),"0",VLOOKUP($B72,'Race 4'!$B$11:$F$39,5,FALSE))</f>
        <v>0</v>
      </c>
      <c r="K72" s="97" t="str">
        <f>IF(ISERROR(VLOOKUP($B72,'Race 5'!$B$9:$H$39,4,FALSE))," ",VLOOKUP($B72,'Race 5'!$B$9:$H$39,4,FALSE))</f>
        <v xml:space="preserve"> </v>
      </c>
      <c r="L72" s="58" t="str">
        <f>IF(ISERROR(VLOOKUP($B72,'Race 5'!$B$9:$H$39,5,FALSE)),"0",VLOOKUP($B72,'Race 5'!$B$9:$H$39,5,FALSE))</f>
        <v>0</v>
      </c>
      <c r="M72" s="62" t="str">
        <f>IF(ISERROR(VLOOKUP($B72,'Race 6'!$B$9:$H$52,4,FALSE))," ",VLOOKUP($B72,'Race 6'!$B$9:$H$52,4,FALSE))</f>
        <v xml:space="preserve"> </v>
      </c>
      <c r="N72" s="58" t="str">
        <f>IF(ISERROR(VLOOKUP($B72,'Race 6'!$B$9:$H$52,5,FALSE)),"0",VLOOKUP($B72,'Race 6'!$B$9:$H$52,5,FALSE))</f>
        <v>0</v>
      </c>
      <c r="O72" s="62" t="str">
        <f>IF(ISERROR(VLOOKUP($B72,'Race 7'!$B$9:$H$39,4,FALSE))," ",VLOOKUP($B72,'Race 7'!$B$9:$H$39,4,FALSE))</f>
        <v xml:space="preserve"> </v>
      </c>
      <c r="P72" s="58" t="str">
        <f>IF(ISERROR(VLOOKUP($B72,'Race 7'!$B$9:$H$39,5,FALSE)),"0",VLOOKUP($B72,'Race 7'!$B$9:$H$39,5,FALSE))</f>
        <v>0</v>
      </c>
      <c r="Q72" s="62" t="str">
        <f>IF(ISERROR(VLOOKUP($B72,'Race 8'!$B$9:$H$39,4,FALSE))," ",VLOOKUP($B72,'Race 8'!$B$9:$H$39,4,FALSE))</f>
        <v xml:space="preserve"> </v>
      </c>
      <c r="R72" s="58" t="str">
        <f>IF(ISERROR(VLOOKUP($B72,'Race 8'!$B$9:$H$39,5,FALSE)),"0",VLOOKUP($B72,'Race 8'!$B$9:$H$39,5,FALSE))</f>
        <v>0</v>
      </c>
      <c r="S72" s="62" t="str">
        <f>IF(ISERROR(VLOOKUP($B72,'Race 9'!$B$9:$H$39,4,FALSE))," ",VLOOKUP($B72,'Race 9'!$B$9:$H$39,4,FALSE))</f>
        <v xml:space="preserve"> </v>
      </c>
      <c r="T72" s="58" t="str">
        <f>IF(ISERROR(VLOOKUP($B72,'Race 9'!$B$9:$H$39,5,FALSE)),"0",VLOOKUP($B72,'Race 9'!$B$9:$H$39,5,FALSE))</f>
        <v>0</v>
      </c>
      <c r="U72" s="62" t="str">
        <f>IF(ISERROR(VLOOKUP($B72,'Race 10'!$B$9:$H$35,4,FALSE))," ",VLOOKUP($B72,'Race 10'!$B$9:$H$35,4,FALSE))</f>
        <v xml:space="preserve"> </v>
      </c>
      <c r="V72" s="58" t="str">
        <f>IF(ISERROR(VLOOKUP($B72,'Race 10'!$B$9:$H$35,5,FALSE)),"0",VLOOKUP($B72,'Race 10'!$B$9:$H$35,5,FALSE))</f>
        <v>0</v>
      </c>
      <c r="W72" s="62" t="str">
        <f>IF(ISERROR(VLOOKUP($B72,'Race 11'!$B$9:$H$39,4,FALSE))," ",VLOOKUP($B72,'Race 11'!$B$9:$H$39,4,FALSE))</f>
        <v xml:space="preserve"> </v>
      </c>
      <c r="X72" s="58" t="str">
        <f>IF(ISERROR(VLOOKUP($B72,'Race 11'!$B$9:$H$39,5,FALSE)),"0",VLOOKUP($B72,'Race 11'!$B$9:$H$39,5,FALSE))</f>
        <v>0</v>
      </c>
      <c r="Y72" s="62" t="str">
        <f>IF(ISERROR(VLOOKUP($B72,'Race 12'!$B$9:$H$43,4,FALSE))," ",VLOOKUP($B72,'Race 12'!$B$9:$H$43,4,FALSE))</f>
        <v xml:space="preserve"> </v>
      </c>
      <c r="Z72" s="58" t="str">
        <f>IF(ISERROR(VLOOKUP($B72,'Race 12'!$B$9:$H$43,5,FALSE)),"0",VLOOKUP($B72,'Race 12'!$B$9:$H$43,5,FALSE))</f>
        <v>0</v>
      </c>
      <c r="AA72" s="100">
        <f t="shared" si="4"/>
        <v>0</v>
      </c>
      <c r="AB72" s="54">
        <f t="shared" si="5"/>
        <v>0</v>
      </c>
      <c r="AD72" s="34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ht="21" hidden="1" customHeight="1">
      <c r="A73" s="35">
        <v>65</v>
      </c>
      <c r="B73" s="56"/>
      <c r="C73" s="97" t="str">
        <f>IF(ISERROR(VLOOKUP(B73,'Race 1'!$B$11:$F$43,4,FALSE))," ",VLOOKUP(B73,'Race 1'!$B$11:$F$43,4,FALSE))</f>
        <v xml:space="preserve"> </v>
      </c>
      <c r="D73" s="58" t="str">
        <f>IF(ISERROR(VLOOKUP(B73,'Race 1'!$B$11:$F$43,5,FALSE)),"0",VLOOKUP(B73,'Race 1'!$B$11:$F$43,5,FALSE))</f>
        <v>0</v>
      </c>
      <c r="E73" s="97" t="str">
        <f>IF(ISERROR(VLOOKUP($B73,'Race 2'!$B$11:$E$34,4,FALSE))," ",VLOOKUP($B73,'Race 2'!$B$11:$E$34,4,FALSE))</f>
        <v xml:space="preserve"> </v>
      </c>
      <c r="F73" s="58" t="str">
        <f>IF(ISERROR(VLOOKUP($B73,'Race 2'!$B$11:$F$34,5,FALSE)),"0",VLOOKUP($B73,'Race 2'!$B$11:$F$34,5,FALSE))</f>
        <v>0</v>
      </c>
      <c r="G73" s="97" t="str">
        <f>IF(ISERROR(VLOOKUP($B73,'Race 3'!$B$11:$E$37,4,FALSE))," ",VLOOKUP($B73,'Race 3'!$B$11:$E$37,4,FALSE))</f>
        <v xml:space="preserve"> </v>
      </c>
      <c r="H73" s="58" t="str">
        <f>IF(ISERROR(VLOOKUP($B73,'Race 3'!$B$11:$F$37,5,FALSE)),"0",VLOOKUP($B73,'Race 3'!$B$11:$F$37,5,FALSE))</f>
        <v>0</v>
      </c>
      <c r="I73" s="97" t="str">
        <f>IF(ISERROR(VLOOKUP($B73,'Race 4'!$B$11:$E$39,4,FALSE))," ",VLOOKUP($B73,'Race 4'!$B$11:$E$39,4,FALSE))</f>
        <v xml:space="preserve"> </v>
      </c>
      <c r="J73" s="58" t="str">
        <f>IF(ISERROR(VLOOKUP($B73,'Race 4'!$B$11:$F$39,5,FALSE)),"0",VLOOKUP($B73,'Race 4'!$B$11:$F$39,5,FALSE))</f>
        <v>0</v>
      </c>
      <c r="K73" s="97" t="str">
        <f>IF(ISERROR(VLOOKUP($B73,'Race 5'!$B$9:$H$39,4,FALSE))," ",VLOOKUP($B73,'Race 5'!$B$9:$H$39,4,FALSE))</f>
        <v xml:space="preserve"> </v>
      </c>
      <c r="L73" s="58" t="str">
        <f>IF(ISERROR(VLOOKUP($B73,'Race 5'!$B$9:$H$39,5,FALSE)),"0",VLOOKUP($B73,'Race 5'!$B$9:$H$39,5,FALSE))</f>
        <v>0</v>
      </c>
      <c r="M73" s="62" t="str">
        <f>IF(ISERROR(VLOOKUP($B73,'Race 6'!$B$9:$H$52,4,FALSE))," ",VLOOKUP($B73,'Race 6'!$B$9:$H$52,4,FALSE))</f>
        <v xml:space="preserve"> </v>
      </c>
      <c r="N73" s="58" t="str">
        <f>IF(ISERROR(VLOOKUP($B73,'Race 6'!$B$9:$H$52,5,FALSE)),"0",VLOOKUP($B73,'Race 6'!$B$9:$H$52,5,FALSE))</f>
        <v>0</v>
      </c>
      <c r="O73" s="62" t="str">
        <f>IF(ISERROR(VLOOKUP($B73,'Race 7'!$B$9:$H$39,4,FALSE))," ",VLOOKUP($B73,'Race 7'!$B$9:$H$39,4,FALSE))</f>
        <v xml:space="preserve"> </v>
      </c>
      <c r="P73" s="58" t="str">
        <f>IF(ISERROR(VLOOKUP($B73,'Race 7'!$B$9:$H$39,5,FALSE)),"0",VLOOKUP($B73,'Race 7'!$B$9:$H$39,5,FALSE))</f>
        <v>0</v>
      </c>
      <c r="Q73" s="62" t="str">
        <f>IF(ISERROR(VLOOKUP($B73,'Race 8'!$B$9:$H$39,4,FALSE))," ",VLOOKUP($B73,'Race 8'!$B$9:$H$39,4,FALSE))</f>
        <v xml:space="preserve"> </v>
      </c>
      <c r="R73" s="58" t="str">
        <f>IF(ISERROR(VLOOKUP($B73,'Race 8'!$B$9:$H$39,5,FALSE)),"0",VLOOKUP($B73,'Race 8'!$B$9:$H$39,5,FALSE))</f>
        <v>0</v>
      </c>
      <c r="S73" s="62" t="str">
        <f>IF(ISERROR(VLOOKUP($B73,'Race 9'!$B$9:$H$39,4,FALSE))," ",VLOOKUP($B73,'Race 9'!$B$9:$H$39,4,FALSE))</f>
        <v xml:space="preserve"> </v>
      </c>
      <c r="T73" s="58" t="str">
        <f>IF(ISERROR(VLOOKUP($B73,'Race 9'!$B$9:$H$39,5,FALSE)),"0",VLOOKUP($B73,'Race 9'!$B$9:$H$39,5,FALSE))</f>
        <v>0</v>
      </c>
      <c r="U73" s="62" t="str">
        <f>IF(ISERROR(VLOOKUP($B73,'Race 10'!$B$9:$H$35,4,FALSE))," ",VLOOKUP($B73,'Race 10'!$B$9:$H$35,4,FALSE))</f>
        <v xml:space="preserve"> </v>
      </c>
      <c r="V73" s="58" t="str">
        <f>IF(ISERROR(VLOOKUP($B73,'Race 10'!$B$9:$H$35,5,FALSE)),"0",VLOOKUP($B73,'Race 10'!$B$9:$H$35,5,FALSE))</f>
        <v>0</v>
      </c>
      <c r="W73" s="62" t="str">
        <f>IF(ISERROR(VLOOKUP($B73,'Race 11'!$B$9:$H$39,4,FALSE))," ",VLOOKUP($B73,'Race 11'!$B$9:$H$39,4,FALSE))</f>
        <v xml:space="preserve"> </v>
      </c>
      <c r="X73" s="58" t="str">
        <f>IF(ISERROR(VLOOKUP($B73,'Race 11'!$B$9:$H$39,5,FALSE)),"0",VLOOKUP($B73,'Race 11'!$B$9:$H$39,5,FALSE))</f>
        <v>0</v>
      </c>
      <c r="Y73" s="62" t="str">
        <f>IF(ISERROR(VLOOKUP($B73,'Race 12'!$B$9:$H$43,4,FALSE))," ",VLOOKUP($B73,'Race 12'!$B$9:$H$43,4,FALSE))</f>
        <v xml:space="preserve"> </v>
      </c>
      <c r="Z73" s="58" t="str">
        <f>IF(ISERROR(VLOOKUP($B73,'Race 12'!$B$9:$H$43,5,FALSE)),"0",VLOOKUP($B73,'Race 12'!$B$9:$H$43,5,FALSE))</f>
        <v>0</v>
      </c>
      <c r="AA73" s="100">
        <f t="shared" ref="AA73:AA84" si="6">D73+F73+H73+J73+L73+N73+P73+R73+T73+V73+X73+Z73</f>
        <v>0</v>
      </c>
      <c r="AB73" s="54">
        <f t="shared" ref="AB73:AB84" si="7">COUNT(Z73,X73,V73,T73,R73,P73,N73,L73,J73,H73,F73,D73)</f>
        <v>0</v>
      </c>
      <c r="AD73" s="34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 ht="21" hidden="1" customHeight="1">
      <c r="A74" s="35">
        <v>66</v>
      </c>
      <c r="B74" s="56"/>
      <c r="C74" s="97" t="str">
        <f>IF(ISERROR(VLOOKUP(B74,'Race 1'!$B$11:$F$43,4,FALSE))," ",VLOOKUP(B74,'Race 1'!$B$11:$F$43,4,FALSE))</f>
        <v xml:space="preserve"> </v>
      </c>
      <c r="D74" s="58" t="str">
        <f>IF(ISERROR(VLOOKUP(B74,'Race 1'!$B$11:$F$43,5,FALSE)),"0",VLOOKUP(B74,'Race 1'!$B$11:$F$43,5,FALSE))</f>
        <v>0</v>
      </c>
      <c r="E74" s="97" t="str">
        <f>IF(ISERROR(VLOOKUP($B74,'Race 2'!$B$11:$E$34,4,FALSE))," ",VLOOKUP($B74,'Race 2'!$B$11:$E$34,4,FALSE))</f>
        <v xml:space="preserve"> </v>
      </c>
      <c r="F74" s="58" t="str">
        <f>IF(ISERROR(VLOOKUP($B74,'Race 2'!$B$11:$F$34,5,FALSE)),"0",VLOOKUP($B74,'Race 2'!$B$11:$F$34,5,FALSE))</f>
        <v>0</v>
      </c>
      <c r="G74" s="97" t="str">
        <f>IF(ISERROR(VLOOKUP($B74,'Race 3'!$B$11:$E$37,4,FALSE))," ",VLOOKUP($B74,'Race 3'!$B$11:$E$37,4,FALSE))</f>
        <v xml:space="preserve"> </v>
      </c>
      <c r="H74" s="58" t="str">
        <f>IF(ISERROR(VLOOKUP($B74,'Race 3'!$B$11:$F$37,5,FALSE)),"0",VLOOKUP($B74,'Race 3'!$B$11:$F$37,5,FALSE))</f>
        <v>0</v>
      </c>
      <c r="I74" s="97" t="str">
        <f>IF(ISERROR(VLOOKUP($B74,'Race 4'!$B$11:$E$39,4,FALSE))," ",VLOOKUP($B74,'Race 4'!$B$11:$E$39,4,FALSE))</f>
        <v xml:space="preserve"> </v>
      </c>
      <c r="J74" s="58" t="str">
        <f>IF(ISERROR(VLOOKUP($B74,'Race 4'!$B$11:$F$39,5,FALSE)),"0",VLOOKUP($B74,'Race 4'!$B$11:$F$39,5,FALSE))</f>
        <v>0</v>
      </c>
      <c r="K74" s="97" t="str">
        <f>IF(ISERROR(VLOOKUP($B74,'Race 5'!$B$9:$H$39,4,FALSE))," ",VLOOKUP($B74,'Race 5'!$B$9:$H$39,4,FALSE))</f>
        <v xml:space="preserve"> </v>
      </c>
      <c r="L74" s="58" t="str">
        <f>IF(ISERROR(VLOOKUP($B74,'Race 5'!$B$9:$H$39,5,FALSE)),"0",VLOOKUP($B74,'Race 5'!$B$9:$H$39,5,FALSE))</f>
        <v>0</v>
      </c>
      <c r="M74" s="62" t="str">
        <f>IF(ISERROR(VLOOKUP($B74,'Race 6'!$B$9:$H$52,4,FALSE))," ",VLOOKUP($B74,'Race 6'!$B$9:$H$52,4,FALSE))</f>
        <v xml:space="preserve"> </v>
      </c>
      <c r="N74" s="58" t="str">
        <f>IF(ISERROR(VLOOKUP($B74,'Race 6'!$B$9:$H$52,5,FALSE)),"0",VLOOKUP($B74,'Race 6'!$B$9:$H$52,5,FALSE))</f>
        <v>0</v>
      </c>
      <c r="O74" s="62" t="str">
        <f>IF(ISERROR(VLOOKUP($B74,'Race 7'!$B$9:$H$39,4,FALSE))," ",VLOOKUP($B74,'Race 7'!$B$9:$H$39,4,FALSE))</f>
        <v xml:space="preserve"> </v>
      </c>
      <c r="P74" s="58" t="str">
        <f>IF(ISERROR(VLOOKUP($B74,'Race 7'!$B$9:$H$39,5,FALSE)),"0",VLOOKUP($B74,'Race 7'!$B$9:$H$39,5,FALSE))</f>
        <v>0</v>
      </c>
      <c r="Q74" s="62" t="str">
        <f>IF(ISERROR(VLOOKUP($B74,'Race 8'!$B$9:$H$39,4,FALSE))," ",VLOOKUP($B74,'Race 8'!$B$9:$H$39,4,FALSE))</f>
        <v xml:space="preserve"> </v>
      </c>
      <c r="R74" s="58" t="str">
        <f>IF(ISERROR(VLOOKUP($B74,'Race 8'!$B$9:$H$39,5,FALSE)),"0",VLOOKUP($B74,'Race 8'!$B$9:$H$39,5,FALSE))</f>
        <v>0</v>
      </c>
      <c r="S74" s="62" t="str">
        <f>IF(ISERROR(VLOOKUP($B74,'Race 9'!$B$9:$H$39,4,FALSE))," ",VLOOKUP($B74,'Race 9'!$B$9:$H$39,4,FALSE))</f>
        <v xml:space="preserve"> </v>
      </c>
      <c r="T74" s="58" t="str">
        <f>IF(ISERROR(VLOOKUP($B74,'Race 9'!$B$9:$H$39,5,FALSE)),"0",VLOOKUP($B74,'Race 9'!$B$9:$H$39,5,FALSE))</f>
        <v>0</v>
      </c>
      <c r="U74" s="62" t="str">
        <f>IF(ISERROR(VLOOKUP($B74,'Race 10'!$B$9:$H$35,4,FALSE))," ",VLOOKUP($B74,'Race 10'!$B$9:$H$35,4,FALSE))</f>
        <v xml:space="preserve"> </v>
      </c>
      <c r="V74" s="58" t="str">
        <f>IF(ISERROR(VLOOKUP($B74,'Race 10'!$B$9:$H$35,5,FALSE)),"0",VLOOKUP($B74,'Race 10'!$B$9:$H$35,5,FALSE))</f>
        <v>0</v>
      </c>
      <c r="W74" s="62" t="str">
        <f>IF(ISERROR(VLOOKUP($B74,'Race 11'!$B$9:$H$39,4,FALSE))," ",VLOOKUP($B74,'Race 11'!$B$9:$H$39,4,FALSE))</f>
        <v xml:space="preserve"> </v>
      </c>
      <c r="X74" s="58" t="str">
        <f>IF(ISERROR(VLOOKUP($B74,'Race 11'!$B$9:$H$39,5,FALSE)),"0",VLOOKUP($B74,'Race 11'!$B$9:$H$39,5,FALSE))</f>
        <v>0</v>
      </c>
      <c r="Y74" s="62" t="str">
        <f>IF(ISERROR(VLOOKUP($B74,'Race 12'!$B$9:$H$43,4,FALSE))," ",VLOOKUP($B74,'Race 12'!$B$9:$H$43,4,FALSE))</f>
        <v xml:space="preserve"> </v>
      </c>
      <c r="Z74" s="58" t="str">
        <f>IF(ISERROR(VLOOKUP($B74,'Race 12'!$B$9:$H$43,5,FALSE)),"0",VLOOKUP($B74,'Race 12'!$B$9:$H$43,5,FALSE))</f>
        <v>0</v>
      </c>
      <c r="AA74" s="100">
        <f t="shared" si="6"/>
        <v>0</v>
      </c>
      <c r="AB74" s="54">
        <f t="shared" si="7"/>
        <v>0</v>
      </c>
      <c r="AD74" s="3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 ht="21" hidden="1" customHeight="1">
      <c r="A75" s="35">
        <v>67</v>
      </c>
      <c r="B75" s="56"/>
      <c r="C75" s="97" t="str">
        <f>IF(ISERROR(VLOOKUP(B75,'Race 1'!$B$11:$F$43,4,FALSE))," ",VLOOKUP(B75,'Race 1'!$B$11:$F$43,4,FALSE))</f>
        <v xml:space="preserve"> </v>
      </c>
      <c r="D75" s="58" t="str">
        <f>IF(ISERROR(VLOOKUP(B75,'Race 1'!$B$11:$F$43,5,FALSE)),"0",VLOOKUP(B75,'Race 1'!$B$11:$F$43,5,FALSE))</f>
        <v>0</v>
      </c>
      <c r="E75" s="97" t="str">
        <f>IF(ISERROR(VLOOKUP($B75,'Race 2'!$B$11:$E$34,4,FALSE))," ",VLOOKUP($B75,'Race 2'!$B$11:$E$34,4,FALSE))</f>
        <v xml:space="preserve"> </v>
      </c>
      <c r="F75" s="58" t="str">
        <f>IF(ISERROR(VLOOKUP($B75,'Race 2'!$B$11:$F$34,5,FALSE)),"0",VLOOKUP($B75,'Race 2'!$B$11:$F$34,5,FALSE))</f>
        <v>0</v>
      </c>
      <c r="G75" s="97" t="str">
        <f>IF(ISERROR(VLOOKUP($B75,'Race 3'!$B$11:$E$37,4,FALSE))," ",VLOOKUP($B75,'Race 3'!$B$11:$E$37,4,FALSE))</f>
        <v xml:space="preserve"> </v>
      </c>
      <c r="H75" s="58" t="str">
        <f>IF(ISERROR(VLOOKUP($B75,'Race 3'!$B$11:$F$37,5,FALSE)),"0",VLOOKUP($B75,'Race 3'!$B$11:$F$37,5,FALSE))</f>
        <v>0</v>
      </c>
      <c r="I75" s="97" t="str">
        <f>IF(ISERROR(VLOOKUP($B75,'Race 4'!$B$11:$E$39,4,FALSE))," ",VLOOKUP($B75,'Race 4'!$B$11:$E$39,4,FALSE))</f>
        <v xml:space="preserve"> </v>
      </c>
      <c r="J75" s="58" t="str">
        <f>IF(ISERROR(VLOOKUP($B75,'Race 4'!$B$11:$F$39,5,FALSE)),"0",VLOOKUP($B75,'Race 4'!$B$11:$F$39,5,FALSE))</f>
        <v>0</v>
      </c>
      <c r="K75" s="97" t="str">
        <f>IF(ISERROR(VLOOKUP($B75,'Race 5'!$B$9:$H$39,4,FALSE))," ",VLOOKUP($B75,'Race 5'!$B$9:$H$39,4,FALSE))</f>
        <v xml:space="preserve"> </v>
      </c>
      <c r="L75" s="58" t="str">
        <f>IF(ISERROR(VLOOKUP($B75,'Race 5'!$B$9:$H$39,5,FALSE)),"0",VLOOKUP($B75,'Race 5'!$B$9:$H$39,5,FALSE))</f>
        <v>0</v>
      </c>
      <c r="M75" s="62" t="str">
        <f>IF(ISERROR(VLOOKUP($B75,'Race 6'!$B$9:$H$52,4,FALSE))," ",VLOOKUP($B75,'Race 6'!$B$9:$H$52,4,FALSE))</f>
        <v xml:space="preserve"> </v>
      </c>
      <c r="N75" s="58" t="str">
        <f>IF(ISERROR(VLOOKUP($B75,'Race 6'!$B$9:$H$52,5,FALSE)),"0",VLOOKUP($B75,'Race 6'!$B$9:$H$52,5,FALSE))</f>
        <v>0</v>
      </c>
      <c r="O75" s="62" t="str">
        <f>IF(ISERROR(VLOOKUP($B75,'Race 7'!$B$9:$H$39,4,FALSE))," ",VLOOKUP($B75,'Race 7'!$B$9:$H$39,4,FALSE))</f>
        <v xml:space="preserve"> </v>
      </c>
      <c r="P75" s="58" t="str">
        <f>IF(ISERROR(VLOOKUP($B75,'Race 7'!$B$9:$H$39,5,FALSE)),"0",VLOOKUP($B75,'Race 7'!$B$9:$H$39,5,FALSE))</f>
        <v>0</v>
      </c>
      <c r="Q75" s="62" t="str">
        <f>IF(ISERROR(VLOOKUP($B75,'Race 8'!$B$9:$H$39,4,FALSE))," ",VLOOKUP($B75,'Race 8'!$B$9:$H$39,4,FALSE))</f>
        <v xml:space="preserve"> </v>
      </c>
      <c r="R75" s="58" t="str">
        <f>IF(ISERROR(VLOOKUP($B75,'Race 8'!$B$9:$H$39,5,FALSE)),"0",VLOOKUP($B75,'Race 8'!$B$9:$H$39,5,FALSE))</f>
        <v>0</v>
      </c>
      <c r="S75" s="62" t="str">
        <f>IF(ISERROR(VLOOKUP($B75,'Race 9'!$B$9:$H$39,4,FALSE))," ",VLOOKUP($B75,'Race 9'!$B$9:$H$39,4,FALSE))</f>
        <v xml:space="preserve"> </v>
      </c>
      <c r="T75" s="58" t="str">
        <f>IF(ISERROR(VLOOKUP($B75,'Race 9'!$B$9:$H$39,5,FALSE)),"0",VLOOKUP($B75,'Race 9'!$B$9:$H$39,5,FALSE))</f>
        <v>0</v>
      </c>
      <c r="U75" s="62" t="str">
        <f>IF(ISERROR(VLOOKUP($B75,'Race 10'!$B$9:$H$35,4,FALSE))," ",VLOOKUP($B75,'Race 10'!$B$9:$H$35,4,FALSE))</f>
        <v xml:space="preserve"> </v>
      </c>
      <c r="V75" s="58" t="str">
        <f>IF(ISERROR(VLOOKUP($B75,'Race 10'!$B$9:$H$35,5,FALSE)),"0",VLOOKUP($B75,'Race 10'!$B$9:$H$35,5,FALSE))</f>
        <v>0</v>
      </c>
      <c r="W75" s="62" t="str">
        <f>IF(ISERROR(VLOOKUP($B75,'Race 11'!$B$9:$H$39,4,FALSE))," ",VLOOKUP($B75,'Race 11'!$B$9:$H$39,4,FALSE))</f>
        <v xml:space="preserve"> </v>
      </c>
      <c r="X75" s="58" t="str">
        <f>IF(ISERROR(VLOOKUP($B75,'Race 11'!$B$9:$H$39,5,FALSE)),"0",VLOOKUP($B75,'Race 11'!$B$9:$H$39,5,FALSE))</f>
        <v>0</v>
      </c>
      <c r="Y75" s="62" t="str">
        <f>IF(ISERROR(VLOOKUP($B75,'Race 12'!$B$9:$H$43,4,FALSE))," ",VLOOKUP($B75,'Race 12'!$B$9:$H$43,4,FALSE))</f>
        <v xml:space="preserve"> </v>
      </c>
      <c r="Z75" s="58" t="str">
        <f>IF(ISERROR(VLOOKUP($B75,'Race 12'!$B$9:$H$43,5,FALSE)),"0",VLOOKUP($B75,'Race 12'!$B$9:$H$43,5,FALSE))</f>
        <v>0</v>
      </c>
      <c r="AA75" s="100">
        <f t="shared" si="6"/>
        <v>0</v>
      </c>
      <c r="AB75" s="54">
        <f t="shared" si="7"/>
        <v>0</v>
      </c>
      <c r="AD75" s="34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8" ht="21" hidden="1" customHeight="1">
      <c r="A76" s="35">
        <v>68</v>
      </c>
      <c r="B76" s="56"/>
      <c r="C76" s="97" t="str">
        <f>IF(ISERROR(VLOOKUP(B76,'Race 1'!$B$11:$F$43,4,FALSE))," ",VLOOKUP(B76,'Race 1'!$B$11:$F$43,4,FALSE))</f>
        <v xml:space="preserve"> </v>
      </c>
      <c r="D76" s="58" t="str">
        <f>IF(ISERROR(VLOOKUP(B76,'Race 1'!$B$11:$F$43,5,FALSE)),"0",VLOOKUP(B76,'Race 1'!$B$11:$F$43,5,FALSE))</f>
        <v>0</v>
      </c>
      <c r="E76" s="97" t="str">
        <f>IF(ISERROR(VLOOKUP($B76,'Race 2'!$B$11:$E$34,4,FALSE))," ",VLOOKUP($B76,'Race 2'!$B$11:$E$34,4,FALSE))</f>
        <v xml:space="preserve"> </v>
      </c>
      <c r="F76" s="58" t="str">
        <f>IF(ISERROR(VLOOKUP($B76,'Race 2'!$B$11:$F$34,5,FALSE)),"0",VLOOKUP($B76,'Race 2'!$B$11:$F$34,5,FALSE))</f>
        <v>0</v>
      </c>
      <c r="G76" s="97" t="str">
        <f>IF(ISERROR(VLOOKUP($B76,'Race 3'!$B$11:$E$37,4,FALSE))," ",VLOOKUP($B76,'Race 3'!$B$11:$E$37,4,FALSE))</f>
        <v xml:space="preserve"> </v>
      </c>
      <c r="H76" s="58" t="str">
        <f>IF(ISERROR(VLOOKUP($B76,'Race 3'!$B$11:$F$37,5,FALSE)),"0",VLOOKUP($B76,'Race 3'!$B$11:$F$37,5,FALSE))</f>
        <v>0</v>
      </c>
      <c r="I76" s="97" t="str">
        <f>IF(ISERROR(VLOOKUP($B76,'Race 4'!$B$11:$E$39,4,FALSE))," ",VLOOKUP($B76,'Race 4'!$B$11:$E$39,4,FALSE))</f>
        <v xml:space="preserve"> </v>
      </c>
      <c r="J76" s="58" t="str">
        <f>IF(ISERROR(VLOOKUP($B76,'Race 4'!$B$11:$F$39,5,FALSE)),"0",VLOOKUP($B76,'Race 4'!$B$11:$F$39,5,FALSE))</f>
        <v>0</v>
      </c>
      <c r="K76" s="97" t="str">
        <f>IF(ISERROR(VLOOKUP($B76,'Race 5'!$B$9:$H$39,4,FALSE))," ",VLOOKUP($B76,'Race 5'!$B$9:$H$39,4,FALSE))</f>
        <v xml:space="preserve"> </v>
      </c>
      <c r="L76" s="58" t="str">
        <f>IF(ISERROR(VLOOKUP($B76,'Race 5'!$B$9:$H$39,5,FALSE)),"0",VLOOKUP($B76,'Race 5'!$B$9:$H$39,5,FALSE))</f>
        <v>0</v>
      </c>
      <c r="M76" s="62" t="str">
        <f>IF(ISERROR(VLOOKUP($B76,'Race 6'!$B$9:$H$52,4,FALSE))," ",VLOOKUP($B76,'Race 6'!$B$9:$H$52,4,FALSE))</f>
        <v xml:space="preserve"> </v>
      </c>
      <c r="N76" s="58" t="str">
        <f>IF(ISERROR(VLOOKUP($B76,'Race 6'!$B$9:$H$52,5,FALSE)),"0",VLOOKUP($B76,'Race 6'!$B$9:$H$52,5,FALSE))</f>
        <v>0</v>
      </c>
      <c r="O76" s="62" t="str">
        <f>IF(ISERROR(VLOOKUP($B76,'Race 7'!$B$9:$H$39,4,FALSE))," ",VLOOKUP($B76,'Race 7'!$B$9:$H$39,4,FALSE))</f>
        <v xml:space="preserve"> </v>
      </c>
      <c r="P76" s="58" t="str">
        <f>IF(ISERROR(VLOOKUP($B76,'Race 7'!$B$9:$H$39,5,FALSE)),"0",VLOOKUP($B76,'Race 7'!$B$9:$H$39,5,FALSE))</f>
        <v>0</v>
      </c>
      <c r="Q76" s="62" t="str">
        <f>IF(ISERROR(VLOOKUP($B76,'Race 8'!$B$9:$H$39,4,FALSE))," ",VLOOKUP($B76,'Race 8'!$B$9:$H$39,4,FALSE))</f>
        <v xml:space="preserve"> </v>
      </c>
      <c r="R76" s="58" t="str">
        <f>IF(ISERROR(VLOOKUP($B76,'Race 8'!$B$9:$H$39,5,FALSE)),"0",VLOOKUP($B76,'Race 8'!$B$9:$H$39,5,FALSE))</f>
        <v>0</v>
      </c>
      <c r="S76" s="62" t="str">
        <f>IF(ISERROR(VLOOKUP($B76,'Race 9'!$B$9:$H$39,4,FALSE))," ",VLOOKUP($B76,'Race 9'!$B$9:$H$39,4,FALSE))</f>
        <v xml:space="preserve"> </v>
      </c>
      <c r="T76" s="58" t="str">
        <f>IF(ISERROR(VLOOKUP($B76,'Race 9'!$B$9:$H$39,5,FALSE)),"0",VLOOKUP($B76,'Race 9'!$B$9:$H$39,5,FALSE))</f>
        <v>0</v>
      </c>
      <c r="U76" s="62" t="str">
        <f>IF(ISERROR(VLOOKUP($B76,'Race 10'!$B$9:$H$35,4,FALSE))," ",VLOOKUP($B76,'Race 10'!$B$9:$H$35,4,FALSE))</f>
        <v xml:space="preserve"> </v>
      </c>
      <c r="V76" s="58" t="str">
        <f>IF(ISERROR(VLOOKUP($B76,'Race 10'!$B$9:$H$35,5,FALSE)),"0",VLOOKUP($B76,'Race 10'!$B$9:$H$35,5,FALSE))</f>
        <v>0</v>
      </c>
      <c r="W76" s="62" t="str">
        <f>IF(ISERROR(VLOOKUP($B76,'Race 11'!$B$9:$H$39,4,FALSE))," ",VLOOKUP($B76,'Race 11'!$B$9:$H$39,4,FALSE))</f>
        <v xml:space="preserve"> </v>
      </c>
      <c r="X76" s="58" t="str">
        <f>IF(ISERROR(VLOOKUP($B76,'Race 11'!$B$9:$H$39,5,FALSE)),"0",VLOOKUP($B76,'Race 11'!$B$9:$H$39,5,FALSE))</f>
        <v>0</v>
      </c>
      <c r="Y76" s="62" t="str">
        <f>IF(ISERROR(VLOOKUP($B76,'Race 12'!$B$9:$H$43,4,FALSE))," ",VLOOKUP($B76,'Race 12'!$B$9:$H$43,4,FALSE))</f>
        <v xml:space="preserve"> </v>
      </c>
      <c r="Z76" s="58" t="str">
        <f>IF(ISERROR(VLOOKUP($B76,'Race 12'!$B$9:$H$43,5,FALSE)),"0",VLOOKUP($B76,'Race 12'!$B$9:$H$43,5,FALSE))</f>
        <v>0</v>
      </c>
      <c r="AA76" s="100">
        <f t="shared" si="6"/>
        <v>0</v>
      </c>
      <c r="AB76" s="54">
        <f t="shared" si="7"/>
        <v>0</v>
      </c>
      <c r="AD76" s="34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48" ht="21" hidden="1" customHeight="1">
      <c r="A77" s="35">
        <v>69</v>
      </c>
      <c r="B77" s="56"/>
      <c r="C77" s="97" t="str">
        <f>IF(ISERROR(VLOOKUP(B77,'Race 1'!$B$11:$F$43,4,FALSE))," ",VLOOKUP(B77,'Race 1'!$B$11:$F$43,4,FALSE))</f>
        <v xml:space="preserve"> </v>
      </c>
      <c r="D77" s="58" t="str">
        <f>IF(ISERROR(VLOOKUP(B77,'Race 1'!$B$11:$F$43,5,FALSE)),"0",VLOOKUP(B77,'Race 1'!$B$11:$F$43,5,FALSE))</f>
        <v>0</v>
      </c>
      <c r="E77" s="97" t="str">
        <f>IF(ISERROR(VLOOKUP($B77,'Race 2'!$B$11:$E$34,4,FALSE))," ",VLOOKUP($B77,'Race 2'!$B$11:$E$34,4,FALSE))</f>
        <v xml:space="preserve"> </v>
      </c>
      <c r="F77" s="58" t="str">
        <f>IF(ISERROR(VLOOKUP($B77,'Race 2'!$B$11:$F$34,5,FALSE)),"0",VLOOKUP($B77,'Race 2'!$B$11:$F$34,5,FALSE))</f>
        <v>0</v>
      </c>
      <c r="G77" s="97" t="str">
        <f>IF(ISERROR(VLOOKUP($B77,'Race 3'!$B$11:$E$37,4,FALSE))," ",VLOOKUP($B77,'Race 3'!$B$11:$E$37,4,FALSE))</f>
        <v xml:space="preserve"> </v>
      </c>
      <c r="H77" s="58" t="str">
        <f>IF(ISERROR(VLOOKUP($B77,'Race 3'!$B$11:$F$37,5,FALSE)),"0",VLOOKUP($B77,'Race 3'!$B$11:$F$37,5,FALSE))</f>
        <v>0</v>
      </c>
      <c r="I77" s="97" t="str">
        <f>IF(ISERROR(VLOOKUP($B77,'Race 4'!$B$11:$E$39,4,FALSE))," ",VLOOKUP($B77,'Race 4'!$B$11:$E$39,4,FALSE))</f>
        <v xml:space="preserve"> </v>
      </c>
      <c r="J77" s="58" t="str">
        <f>IF(ISERROR(VLOOKUP($B77,'Race 4'!$B$11:$F$39,5,FALSE)),"0",VLOOKUP($B77,'Race 4'!$B$11:$F$39,5,FALSE))</f>
        <v>0</v>
      </c>
      <c r="K77" s="97" t="str">
        <f>IF(ISERROR(VLOOKUP($B77,'Race 5'!$B$9:$H$39,4,FALSE))," ",VLOOKUP($B77,'Race 5'!$B$9:$H$39,4,FALSE))</f>
        <v xml:space="preserve"> </v>
      </c>
      <c r="L77" s="58" t="str">
        <f>IF(ISERROR(VLOOKUP($B77,'Race 5'!$B$9:$H$39,5,FALSE)),"0",VLOOKUP($B77,'Race 5'!$B$9:$H$39,5,FALSE))</f>
        <v>0</v>
      </c>
      <c r="M77" s="62" t="str">
        <f>IF(ISERROR(VLOOKUP($B77,'Race 6'!$B$9:$H$52,4,FALSE))," ",VLOOKUP($B77,'Race 6'!$B$9:$H$52,4,FALSE))</f>
        <v xml:space="preserve"> </v>
      </c>
      <c r="N77" s="58" t="str">
        <f>IF(ISERROR(VLOOKUP($B77,'Race 6'!$B$9:$H$52,5,FALSE)),"0",VLOOKUP($B77,'Race 6'!$B$9:$H$52,5,FALSE))</f>
        <v>0</v>
      </c>
      <c r="O77" s="62" t="str">
        <f>IF(ISERROR(VLOOKUP($B77,'Race 7'!$B$9:$H$39,4,FALSE))," ",VLOOKUP($B77,'Race 7'!$B$9:$H$39,4,FALSE))</f>
        <v xml:space="preserve"> </v>
      </c>
      <c r="P77" s="58" t="str">
        <f>IF(ISERROR(VLOOKUP($B77,'Race 7'!$B$9:$H$39,5,FALSE)),"0",VLOOKUP($B77,'Race 7'!$B$9:$H$39,5,FALSE))</f>
        <v>0</v>
      </c>
      <c r="Q77" s="62" t="str">
        <f>IF(ISERROR(VLOOKUP($B77,'Race 8'!$B$9:$H$39,4,FALSE))," ",VLOOKUP($B77,'Race 8'!$B$9:$H$39,4,FALSE))</f>
        <v xml:space="preserve"> </v>
      </c>
      <c r="R77" s="58" t="str">
        <f>IF(ISERROR(VLOOKUP($B77,'Race 8'!$B$9:$H$39,5,FALSE)),"0",VLOOKUP($B77,'Race 8'!$B$9:$H$39,5,FALSE))</f>
        <v>0</v>
      </c>
      <c r="S77" s="62" t="str">
        <f>IF(ISERROR(VLOOKUP($B77,'Race 9'!$B$9:$H$39,4,FALSE))," ",VLOOKUP($B77,'Race 9'!$B$9:$H$39,4,FALSE))</f>
        <v xml:space="preserve"> </v>
      </c>
      <c r="T77" s="58" t="str">
        <f>IF(ISERROR(VLOOKUP($B77,'Race 9'!$B$9:$H$39,5,FALSE)),"0",VLOOKUP($B77,'Race 9'!$B$9:$H$39,5,FALSE))</f>
        <v>0</v>
      </c>
      <c r="U77" s="62" t="str">
        <f>IF(ISERROR(VLOOKUP($B77,'Race 10'!$B$9:$H$35,4,FALSE))," ",VLOOKUP($B77,'Race 10'!$B$9:$H$35,4,FALSE))</f>
        <v xml:space="preserve"> </v>
      </c>
      <c r="V77" s="58" t="str">
        <f>IF(ISERROR(VLOOKUP($B77,'Race 10'!$B$9:$H$35,5,FALSE)),"0",VLOOKUP($B77,'Race 10'!$B$9:$H$35,5,FALSE))</f>
        <v>0</v>
      </c>
      <c r="W77" s="62" t="str">
        <f>IF(ISERROR(VLOOKUP($B77,'Race 11'!$B$9:$H$39,4,FALSE))," ",VLOOKUP($B77,'Race 11'!$B$9:$H$39,4,FALSE))</f>
        <v xml:space="preserve"> </v>
      </c>
      <c r="X77" s="58" t="str">
        <f>IF(ISERROR(VLOOKUP($B77,'Race 11'!$B$9:$H$39,5,FALSE)),"0",VLOOKUP($B77,'Race 11'!$B$9:$H$39,5,FALSE))</f>
        <v>0</v>
      </c>
      <c r="Y77" s="62" t="str">
        <f>IF(ISERROR(VLOOKUP($B77,'Race 12'!$B$9:$H$43,4,FALSE))," ",VLOOKUP($B77,'Race 12'!$B$9:$H$43,4,FALSE))</f>
        <v xml:space="preserve"> </v>
      </c>
      <c r="Z77" s="58" t="str">
        <f>IF(ISERROR(VLOOKUP($B77,'Race 12'!$B$9:$H$43,5,FALSE)),"0",VLOOKUP($B77,'Race 12'!$B$9:$H$43,5,FALSE))</f>
        <v>0</v>
      </c>
      <c r="AA77" s="100">
        <f t="shared" si="6"/>
        <v>0</v>
      </c>
      <c r="AB77" s="54">
        <f t="shared" si="7"/>
        <v>0</v>
      </c>
      <c r="AD77" s="34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1:48" ht="21" hidden="1" customHeight="1">
      <c r="A78" s="35">
        <v>70</v>
      </c>
      <c r="B78" s="56"/>
      <c r="C78" s="97" t="str">
        <f>IF(ISERROR(VLOOKUP(B78,'Race 1'!$B$11:$F$43,4,FALSE))," ",VLOOKUP(B78,'Race 1'!$B$11:$F$43,4,FALSE))</f>
        <v xml:space="preserve"> </v>
      </c>
      <c r="D78" s="58" t="str">
        <f>IF(ISERROR(VLOOKUP(B78,'Race 1'!$B$11:$F$43,5,FALSE)),"0",VLOOKUP(B78,'Race 1'!$B$11:$F$43,5,FALSE))</f>
        <v>0</v>
      </c>
      <c r="E78" s="97" t="str">
        <f>IF(ISERROR(VLOOKUP($B78,'Race 2'!$B$11:$E$34,4,FALSE))," ",VLOOKUP($B78,'Race 2'!$B$11:$E$34,4,FALSE))</f>
        <v xml:space="preserve"> </v>
      </c>
      <c r="F78" s="58" t="str">
        <f>IF(ISERROR(VLOOKUP($B78,'Race 2'!$B$11:$F$34,5,FALSE)),"0",VLOOKUP($B78,'Race 2'!$B$11:$F$34,5,FALSE))</f>
        <v>0</v>
      </c>
      <c r="G78" s="97" t="str">
        <f>IF(ISERROR(VLOOKUP($B78,'Race 3'!$B$11:$E$37,4,FALSE))," ",VLOOKUP($B78,'Race 3'!$B$11:$E$37,4,FALSE))</f>
        <v xml:space="preserve"> </v>
      </c>
      <c r="H78" s="58" t="str">
        <f>IF(ISERROR(VLOOKUP($B78,'Race 3'!$B$11:$F$37,5,FALSE)),"0",VLOOKUP($B78,'Race 3'!$B$11:$F$37,5,FALSE))</f>
        <v>0</v>
      </c>
      <c r="I78" s="97" t="str">
        <f>IF(ISERROR(VLOOKUP($B78,'Race 4'!$B$11:$E$39,4,FALSE))," ",VLOOKUP($B78,'Race 4'!$B$11:$E$39,4,FALSE))</f>
        <v xml:space="preserve"> </v>
      </c>
      <c r="J78" s="58" t="str">
        <f>IF(ISERROR(VLOOKUP($B78,'Race 4'!$B$11:$F$39,5,FALSE)),"0",VLOOKUP($B78,'Race 4'!$B$11:$F$39,5,FALSE))</f>
        <v>0</v>
      </c>
      <c r="K78" s="97" t="str">
        <f>IF(ISERROR(VLOOKUP($B78,'Race 5'!$B$9:$H$39,4,FALSE))," ",VLOOKUP($B78,'Race 5'!$B$9:$H$39,4,FALSE))</f>
        <v xml:space="preserve"> </v>
      </c>
      <c r="L78" s="58" t="str">
        <f>IF(ISERROR(VLOOKUP($B78,'Race 5'!$B$9:$H$39,5,FALSE)),"0",VLOOKUP($B78,'Race 5'!$B$9:$H$39,5,FALSE))</f>
        <v>0</v>
      </c>
      <c r="M78" s="62" t="str">
        <f>IF(ISERROR(VLOOKUP($B78,'Race 6'!$B$9:$H$52,4,FALSE))," ",VLOOKUP($B78,'Race 6'!$B$9:$H$52,4,FALSE))</f>
        <v xml:space="preserve"> </v>
      </c>
      <c r="N78" s="58" t="str">
        <f>IF(ISERROR(VLOOKUP($B78,'Race 6'!$B$9:$H$52,5,FALSE)),"0",VLOOKUP($B78,'Race 6'!$B$9:$H$52,5,FALSE))</f>
        <v>0</v>
      </c>
      <c r="O78" s="62" t="str">
        <f>IF(ISERROR(VLOOKUP($B78,'Race 7'!$B$9:$H$39,4,FALSE))," ",VLOOKUP($B78,'Race 7'!$B$9:$H$39,4,FALSE))</f>
        <v xml:space="preserve"> </v>
      </c>
      <c r="P78" s="58" t="str">
        <f>IF(ISERROR(VLOOKUP($B78,'Race 7'!$B$9:$H$39,5,FALSE)),"0",VLOOKUP($B78,'Race 7'!$B$9:$H$39,5,FALSE))</f>
        <v>0</v>
      </c>
      <c r="Q78" s="62" t="str">
        <f>IF(ISERROR(VLOOKUP($B78,'Race 8'!$B$9:$H$39,4,FALSE))," ",VLOOKUP($B78,'Race 8'!$B$9:$H$39,4,FALSE))</f>
        <v xml:space="preserve"> </v>
      </c>
      <c r="R78" s="58" t="str">
        <f>IF(ISERROR(VLOOKUP($B78,'Race 8'!$B$9:$H$39,5,FALSE)),"0",VLOOKUP($B78,'Race 8'!$B$9:$H$39,5,FALSE))</f>
        <v>0</v>
      </c>
      <c r="S78" s="62" t="str">
        <f>IF(ISERROR(VLOOKUP($B78,'Race 9'!$B$9:$H$39,4,FALSE))," ",VLOOKUP($B78,'Race 9'!$B$9:$H$39,4,FALSE))</f>
        <v xml:space="preserve"> </v>
      </c>
      <c r="T78" s="58" t="str">
        <f>IF(ISERROR(VLOOKUP($B78,'Race 9'!$B$9:$H$39,5,FALSE)),"0",VLOOKUP($B78,'Race 9'!$B$9:$H$39,5,FALSE))</f>
        <v>0</v>
      </c>
      <c r="U78" s="62" t="str">
        <f>IF(ISERROR(VLOOKUP($B78,'Race 10'!$B$9:$H$35,4,FALSE))," ",VLOOKUP($B78,'Race 10'!$B$9:$H$35,4,FALSE))</f>
        <v xml:space="preserve"> </v>
      </c>
      <c r="V78" s="58" t="str">
        <f>IF(ISERROR(VLOOKUP($B78,'Race 10'!$B$9:$H$35,5,FALSE)),"0",VLOOKUP($B78,'Race 10'!$B$9:$H$35,5,FALSE))</f>
        <v>0</v>
      </c>
      <c r="W78" s="62" t="str">
        <f>IF(ISERROR(VLOOKUP($B78,'Race 11'!$B$9:$H$39,4,FALSE))," ",VLOOKUP($B78,'Race 11'!$B$9:$H$39,4,FALSE))</f>
        <v xml:space="preserve"> </v>
      </c>
      <c r="X78" s="58" t="str">
        <f>IF(ISERROR(VLOOKUP($B78,'Race 11'!$B$9:$H$39,5,FALSE)),"0",VLOOKUP($B78,'Race 11'!$B$9:$H$39,5,FALSE))</f>
        <v>0</v>
      </c>
      <c r="Y78" s="62" t="str">
        <f>IF(ISERROR(VLOOKUP($B78,'Race 12'!$B$9:$H$43,4,FALSE))," ",VLOOKUP($B78,'Race 12'!$B$9:$H$43,4,FALSE))</f>
        <v xml:space="preserve"> </v>
      </c>
      <c r="Z78" s="58" t="str">
        <f>IF(ISERROR(VLOOKUP($B78,'Race 12'!$B$9:$H$43,5,FALSE)),"0",VLOOKUP($B78,'Race 12'!$B$9:$H$43,5,FALSE))</f>
        <v>0</v>
      </c>
      <c r="AA78" s="100">
        <f t="shared" si="6"/>
        <v>0</v>
      </c>
      <c r="AB78" s="54">
        <f t="shared" si="7"/>
        <v>0</v>
      </c>
      <c r="AD78" s="34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1:48" ht="21" hidden="1" customHeight="1">
      <c r="A79" s="35">
        <v>71</v>
      </c>
      <c r="B79" s="56"/>
      <c r="C79" s="97" t="str">
        <f>IF(ISERROR(VLOOKUP(B79,'Race 1'!$B$11:$F$43,4,FALSE))," ",VLOOKUP(B79,'Race 1'!$B$11:$F$43,4,FALSE))</f>
        <v xml:space="preserve"> </v>
      </c>
      <c r="D79" s="58" t="str">
        <f>IF(ISERROR(VLOOKUP(B79,'Race 1'!$B$11:$F$43,5,FALSE)),"0",VLOOKUP(B79,'Race 1'!$B$11:$F$43,5,FALSE))</f>
        <v>0</v>
      </c>
      <c r="E79" s="97" t="str">
        <f>IF(ISERROR(VLOOKUP($B79,'Race 2'!$B$11:$E$34,4,FALSE))," ",VLOOKUP($B79,'Race 2'!$B$11:$E$34,4,FALSE))</f>
        <v xml:space="preserve"> </v>
      </c>
      <c r="F79" s="58" t="str">
        <f>IF(ISERROR(VLOOKUP($B79,'Race 2'!$B$11:$F$34,5,FALSE)),"0",VLOOKUP($B79,'Race 2'!$B$11:$F$34,5,FALSE))</f>
        <v>0</v>
      </c>
      <c r="G79" s="97" t="str">
        <f>IF(ISERROR(VLOOKUP($B79,'Race 3'!$B$11:$E$37,4,FALSE))," ",VLOOKUP($B79,'Race 3'!$B$11:$E$37,4,FALSE))</f>
        <v xml:space="preserve"> </v>
      </c>
      <c r="H79" s="58" t="str">
        <f>IF(ISERROR(VLOOKUP($B79,'Race 3'!$B$11:$F$37,5,FALSE)),"0",VLOOKUP($B79,'Race 3'!$B$11:$F$37,5,FALSE))</f>
        <v>0</v>
      </c>
      <c r="I79" s="97" t="str">
        <f>IF(ISERROR(VLOOKUP($B79,'Race 4'!$B$11:$E$39,4,FALSE))," ",VLOOKUP($B79,'Race 4'!$B$11:$E$39,4,FALSE))</f>
        <v xml:space="preserve"> </v>
      </c>
      <c r="J79" s="58" t="str">
        <f>IF(ISERROR(VLOOKUP($B79,'Race 4'!$B$11:$F$39,5,FALSE)),"0",VLOOKUP($B79,'Race 4'!$B$11:$F$39,5,FALSE))</f>
        <v>0</v>
      </c>
      <c r="K79" s="97" t="str">
        <f>IF(ISERROR(VLOOKUP($B79,'Race 5'!$B$9:$H$39,4,FALSE))," ",VLOOKUP($B79,'Race 5'!$B$9:$H$39,4,FALSE))</f>
        <v xml:space="preserve"> </v>
      </c>
      <c r="L79" s="58" t="str">
        <f>IF(ISERROR(VLOOKUP($B79,'Race 5'!$B$9:$H$39,5,FALSE)),"0",VLOOKUP($B79,'Race 5'!$B$9:$H$39,5,FALSE))</f>
        <v>0</v>
      </c>
      <c r="M79" s="62" t="str">
        <f>IF(ISERROR(VLOOKUP($B79,'Race 6'!$B$9:$H$52,4,FALSE))," ",VLOOKUP($B79,'Race 6'!$B$9:$H$52,4,FALSE))</f>
        <v xml:space="preserve"> </v>
      </c>
      <c r="N79" s="58" t="str">
        <f>IF(ISERROR(VLOOKUP($B79,'Race 6'!$B$9:$H$52,5,FALSE)),"0",VLOOKUP($B79,'Race 6'!$B$9:$H$52,5,FALSE))</f>
        <v>0</v>
      </c>
      <c r="O79" s="62" t="str">
        <f>IF(ISERROR(VLOOKUP($B79,'Race 7'!$B$9:$H$39,4,FALSE))," ",VLOOKUP($B79,'Race 7'!$B$9:$H$39,4,FALSE))</f>
        <v xml:space="preserve"> </v>
      </c>
      <c r="P79" s="58" t="str">
        <f>IF(ISERROR(VLOOKUP($B79,'Race 7'!$B$9:$H$39,5,FALSE)),"0",VLOOKUP($B79,'Race 7'!$B$9:$H$39,5,FALSE))</f>
        <v>0</v>
      </c>
      <c r="Q79" s="62" t="str">
        <f>IF(ISERROR(VLOOKUP($B79,'Race 8'!$B$9:$H$39,4,FALSE))," ",VLOOKUP($B79,'Race 8'!$B$9:$H$39,4,FALSE))</f>
        <v xml:space="preserve"> </v>
      </c>
      <c r="R79" s="58" t="str">
        <f>IF(ISERROR(VLOOKUP($B79,'Race 8'!$B$9:$H$39,5,FALSE)),"0",VLOOKUP($B79,'Race 8'!$B$9:$H$39,5,FALSE))</f>
        <v>0</v>
      </c>
      <c r="S79" s="62" t="str">
        <f>IF(ISERROR(VLOOKUP($B79,'Race 9'!$B$9:$H$39,4,FALSE))," ",VLOOKUP($B79,'Race 9'!$B$9:$H$39,4,FALSE))</f>
        <v xml:space="preserve"> </v>
      </c>
      <c r="T79" s="58" t="str">
        <f>IF(ISERROR(VLOOKUP($B79,'Race 9'!$B$9:$H$39,5,FALSE)),"0",VLOOKUP($B79,'Race 9'!$B$9:$H$39,5,FALSE))</f>
        <v>0</v>
      </c>
      <c r="U79" s="62" t="str">
        <f>IF(ISERROR(VLOOKUP($B79,'Race 10'!$B$9:$H$35,4,FALSE))," ",VLOOKUP($B79,'Race 10'!$B$9:$H$35,4,FALSE))</f>
        <v xml:space="preserve"> </v>
      </c>
      <c r="V79" s="58" t="str">
        <f>IF(ISERROR(VLOOKUP($B79,'Race 10'!$B$9:$H$35,5,FALSE)),"0",VLOOKUP($B79,'Race 10'!$B$9:$H$35,5,FALSE))</f>
        <v>0</v>
      </c>
      <c r="W79" s="62" t="str">
        <f>IF(ISERROR(VLOOKUP($B79,'Race 11'!$B$9:$H$39,4,FALSE))," ",VLOOKUP($B79,'Race 11'!$B$9:$H$39,4,FALSE))</f>
        <v xml:space="preserve"> </v>
      </c>
      <c r="X79" s="58" t="str">
        <f>IF(ISERROR(VLOOKUP($B79,'Race 11'!$B$9:$H$39,5,FALSE)),"0",VLOOKUP($B79,'Race 11'!$B$9:$H$39,5,FALSE))</f>
        <v>0</v>
      </c>
      <c r="Y79" s="62" t="str">
        <f>IF(ISERROR(VLOOKUP($B79,'Race 12'!$B$9:$H$43,4,FALSE))," ",VLOOKUP($B79,'Race 12'!$B$9:$H$43,4,FALSE))</f>
        <v xml:space="preserve"> </v>
      </c>
      <c r="Z79" s="58" t="str">
        <f>IF(ISERROR(VLOOKUP($B79,'Race 12'!$B$9:$H$43,5,FALSE)),"0",VLOOKUP($B79,'Race 12'!$B$9:$H$43,5,FALSE))</f>
        <v>0</v>
      </c>
      <c r="AA79" s="100">
        <f t="shared" si="6"/>
        <v>0</v>
      </c>
      <c r="AB79" s="54">
        <f t="shared" si="7"/>
        <v>0</v>
      </c>
      <c r="AD79" s="34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48" ht="21" hidden="1" customHeight="1">
      <c r="A80" s="35">
        <v>72</v>
      </c>
      <c r="B80" s="56"/>
      <c r="C80" s="97" t="str">
        <f>IF(ISERROR(VLOOKUP(B80,'Race 1'!$B$11:$F$43,4,FALSE))," ",VLOOKUP(B80,'Race 1'!$B$11:$F$43,4,FALSE))</f>
        <v xml:space="preserve"> </v>
      </c>
      <c r="D80" s="58" t="str">
        <f>IF(ISERROR(VLOOKUP(B80,'Race 1'!$B$11:$F$43,5,FALSE)),"0",VLOOKUP(B80,'Race 1'!$B$11:$F$43,5,FALSE))</f>
        <v>0</v>
      </c>
      <c r="E80" s="97" t="str">
        <f>IF(ISERROR(VLOOKUP($B80,'Race 2'!$B$11:$E$34,4,FALSE))," ",VLOOKUP($B80,'Race 2'!$B$11:$E$34,4,FALSE))</f>
        <v xml:space="preserve"> </v>
      </c>
      <c r="F80" s="58" t="str">
        <f>IF(ISERROR(VLOOKUP($B80,'Race 2'!$B$11:$F$34,5,FALSE)),"0",VLOOKUP($B80,'Race 2'!$B$11:$F$34,5,FALSE))</f>
        <v>0</v>
      </c>
      <c r="G80" s="97" t="str">
        <f>IF(ISERROR(VLOOKUP($B80,'Race 3'!$B$11:$E$37,4,FALSE))," ",VLOOKUP($B80,'Race 3'!$B$11:$E$37,4,FALSE))</f>
        <v xml:space="preserve"> </v>
      </c>
      <c r="H80" s="58" t="str">
        <f>IF(ISERROR(VLOOKUP($B80,'Race 3'!$B$11:$F$37,5,FALSE)),"0",VLOOKUP($B80,'Race 3'!$B$11:$F$37,5,FALSE))</f>
        <v>0</v>
      </c>
      <c r="I80" s="97" t="str">
        <f>IF(ISERROR(VLOOKUP($B80,'Race 4'!$B$11:$E$39,4,FALSE))," ",VLOOKUP($B80,'Race 4'!$B$11:$E$39,4,FALSE))</f>
        <v xml:space="preserve"> </v>
      </c>
      <c r="J80" s="58" t="str">
        <f>IF(ISERROR(VLOOKUP($B80,'Race 4'!$B$11:$F$39,5,FALSE)),"0",VLOOKUP($B80,'Race 4'!$B$11:$F$39,5,FALSE))</f>
        <v>0</v>
      </c>
      <c r="K80" s="97" t="str">
        <f>IF(ISERROR(VLOOKUP($B80,'Race 5'!$B$9:$H$39,4,FALSE))," ",VLOOKUP($B80,'Race 5'!$B$9:$H$39,4,FALSE))</f>
        <v xml:space="preserve"> </v>
      </c>
      <c r="L80" s="58" t="str">
        <f>IF(ISERROR(VLOOKUP($B80,'Race 5'!$B$9:$H$39,5,FALSE)),"0",VLOOKUP($B80,'Race 5'!$B$9:$H$39,5,FALSE))</f>
        <v>0</v>
      </c>
      <c r="M80" s="62" t="str">
        <f>IF(ISERROR(VLOOKUP($B80,'Race 6'!$B$9:$H$52,4,FALSE))," ",VLOOKUP($B80,'Race 6'!$B$9:$H$52,4,FALSE))</f>
        <v xml:space="preserve"> </v>
      </c>
      <c r="N80" s="58" t="str">
        <f>IF(ISERROR(VLOOKUP($B80,'Race 6'!$B$9:$H$52,5,FALSE)),"0",VLOOKUP($B80,'Race 6'!$B$9:$H$52,5,FALSE))</f>
        <v>0</v>
      </c>
      <c r="O80" s="62" t="str">
        <f>IF(ISERROR(VLOOKUP($B80,'Race 7'!$B$9:$H$39,4,FALSE))," ",VLOOKUP($B80,'Race 7'!$B$9:$H$39,4,FALSE))</f>
        <v xml:space="preserve"> </v>
      </c>
      <c r="P80" s="58" t="str">
        <f>IF(ISERROR(VLOOKUP($B80,'Race 7'!$B$9:$H$39,5,FALSE)),"0",VLOOKUP($B80,'Race 7'!$B$9:$H$39,5,FALSE))</f>
        <v>0</v>
      </c>
      <c r="Q80" s="62" t="str">
        <f>IF(ISERROR(VLOOKUP($B80,'Race 8'!$B$9:$H$39,4,FALSE))," ",VLOOKUP($B80,'Race 8'!$B$9:$H$39,4,FALSE))</f>
        <v xml:space="preserve"> </v>
      </c>
      <c r="R80" s="58" t="str">
        <f>IF(ISERROR(VLOOKUP($B80,'Race 8'!$B$9:$H$39,5,FALSE)),"0",VLOOKUP($B80,'Race 8'!$B$9:$H$39,5,FALSE))</f>
        <v>0</v>
      </c>
      <c r="S80" s="62" t="str">
        <f>IF(ISERROR(VLOOKUP($B80,'Race 9'!$B$9:$H$39,4,FALSE))," ",VLOOKUP($B80,'Race 9'!$B$9:$H$39,4,FALSE))</f>
        <v xml:space="preserve"> </v>
      </c>
      <c r="T80" s="58" t="str">
        <f>IF(ISERROR(VLOOKUP($B80,'Race 9'!$B$9:$H$39,5,FALSE)),"0",VLOOKUP($B80,'Race 9'!$B$9:$H$39,5,FALSE))</f>
        <v>0</v>
      </c>
      <c r="U80" s="62" t="str">
        <f>IF(ISERROR(VLOOKUP($B80,'Race 10'!$B$9:$H$35,4,FALSE))," ",VLOOKUP($B80,'Race 10'!$B$9:$H$35,4,FALSE))</f>
        <v xml:space="preserve"> </v>
      </c>
      <c r="V80" s="58" t="str">
        <f>IF(ISERROR(VLOOKUP($B80,'Race 10'!$B$9:$H$35,5,FALSE)),"0",VLOOKUP($B80,'Race 10'!$B$9:$H$35,5,FALSE))</f>
        <v>0</v>
      </c>
      <c r="W80" s="62" t="str">
        <f>IF(ISERROR(VLOOKUP($B80,'Race 11'!$B$9:$H$39,4,FALSE))," ",VLOOKUP($B80,'Race 11'!$B$9:$H$39,4,FALSE))</f>
        <v xml:space="preserve"> </v>
      </c>
      <c r="X80" s="58" t="str">
        <f>IF(ISERROR(VLOOKUP($B80,'Race 11'!$B$9:$H$39,5,FALSE)),"0",VLOOKUP($B80,'Race 11'!$B$9:$H$39,5,FALSE))</f>
        <v>0</v>
      </c>
      <c r="Y80" s="62" t="str">
        <f>IF(ISERROR(VLOOKUP($B80,'Race 12'!$B$9:$H$43,4,FALSE))," ",VLOOKUP($B80,'Race 12'!$B$9:$H$43,4,FALSE))</f>
        <v xml:space="preserve"> </v>
      </c>
      <c r="Z80" s="58" t="str">
        <f>IF(ISERROR(VLOOKUP($B80,'Race 12'!$B$9:$H$43,5,FALSE)),"0",VLOOKUP($B80,'Race 12'!$B$9:$H$43,5,FALSE))</f>
        <v>0</v>
      </c>
      <c r="AA80" s="100">
        <f t="shared" si="6"/>
        <v>0</v>
      </c>
      <c r="AB80" s="54">
        <f t="shared" si="7"/>
        <v>0</v>
      </c>
      <c r="AD80" s="34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1:48" ht="21" hidden="1" customHeight="1">
      <c r="A81" s="35">
        <v>73</v>
      </c>
      <c r="B81" s="56"/>
      <c r="C81" s="97" t="str">
        <f>IF(ISERROR(VLOOKUP(B81,'Race 1'!$B$11:$F$43,4,FALSE))," ",VLOOKUP(B81,'Race 1'!$B$11:$F$43,4,FALSE))</f>
        <v xml:space="preserve"> </v>
      </c>
      <c r="D81" s="58" t="str">
        <f>IF(ISERROR(VLOOKUP(B81,'Race 1'!$B$11:$F$43,5,FALSE)),"0",VLOOKUP(B81,'Race 1'!$B$11:$F$43,5,FALSE))</f>
        <v>0</v>
      </c>
      <c r="E81" s="97" t="str">
        <f>IF(ISERROR(VLOOKUP($B81,'Race 2'!$B$11:$E$34,4,FALSE))," ",VLOOKUP($B81,'Race 2'!$B$11:$E$34,4,FALSE))</f>
        <v xml:space="preserve"> </v>
      </c>
      <c r="F81" s="58" t="str">
        <f>IF(ISERROR(VLOOKUP($B81,'Race 2'!$B$11:$F$34,5,FALSE)),"0",VLOOKUP($B81,'Race 2'!$B$11:$F$34,5,FALSE))</f>
        <v>0</v>
      </c>
      <c r="G81" s="97" t="str">
        <f>IF(ISERROR(VLOOKUP($B81,'Race 3'!$B$11:$E$37,4,FALSE))," ",VLOOKUP($B81,'Race 3'!$B$11:$E$37,4,FALSE))</f>
        <v xml:space="preserve"> </v>
      </c>
      <c r="H81" s="58" t="str">
        <f>IF(ISERROR(VLOOKUP($B81,'Race 3'!$B$11:$F$37,5,FALSE)),"0",VLOOKUP($B81,'Race 3'!$B$11:$F$37,5,FALSE))</f>
        <v>0</v>
      </c>
      <c r="I81" s="97" t="str">
        <f>IF(ISERROR(VLOOKUP($B81,'Race 4'!$B$11:$E$39,4,FALSE))," ",VLOOKUP($B81,'Race 4'!$B$11:$E$39,4,FALSE))</f>
        <v xml:space="preserve"> </v>
      </c>
      <c r="J81" s="58" t="str">
        <f>IF(ISERROR(VLOOKUP($B81,'Race 4'!$B$11:$F$39,5,FALSE)),"0",VLOOKUP($B81,'Race 4'!$B$11:$F$39,5,FALSE))</f>
        <v>0</v>
      </c>
      <c r="K81" s="97" t="str">
        <f>IF(ISERROR(VLOOKUP($B81,'Race 5'!$B$9:$H$39,4,FALSE))," ",VLOOKUP($B81,'Race 5'!$B$9:$H$39,4,FALSE))</f>
        <v xml:space="preserve"> </v>
      </c>
      <c r="L81" s="58" t="str">
        <f>IF(ISERROR(VLOOKUP($B81,'Race 5'!$B$9:$H$39,5,FALSE)),"0",VLOOKUP($B81,'Race 5'!$B$9:$H$39,5,FALSE))</f>
        <v>0</v>
      </c>
      <c r="M81" s="62" t="str">
        <f>IF(ISERROR(VLOOKUP($B81,'Race 6'!$B$9:$H$52,4,FALSE))," ",VLOOKUP($B81,'Race 6'!$B$9:$H$52,4,FALSE))</f>
        <v xml:space="preserve"> </v>
      </c>
      <c r="N81" s="58" t="str">
        <f>IF(ISERROR(VLOOKUP($B81,'Race 6'!$B$9:$H$52,5,FALSE)),"0",VLOOKUP($B81,'Race 6'!$B$9:$H$52,5,FALSE))</f>
        <v>0</v>
      </c>
      <c r="O81" s="62" t="str">
        <f>IF(ISERROR(VLOOKUP($B81,'Race 7'!$B$9:$H$39,4,FALSE))," ",VLOOKUP($B81,'Race 7'!$B$9:$H$39,4,FALSE))</f>
        <v xml:space="preserve"> </v>
      </c>
      <c r="P81" s="58" t="str">
        <f>IF(ISERROR(VLOOKUP($B81,'Race 7'!$B$9:$H$39,5,FALSE)),"0",VLOOKUP($B81,'Race 7'!$B$9:$H$39,5,FALSE))</f>
        <v>0</v>
      </c>
      <c r="Q81" s="62" t="str">
        <f>IF(ISERROR(VLOOKUP($B81,'Race 8'!$B$9:$H$39,4,FALSE))," ",VLOOKUP($B81,'Race 8'!$B$9:$H$39,4,FALSE))</f>
        <v xml:space="preserve"> </v>
      </c>
      <c r="R81" s="58" t="str">
        <f>IF(ISERROR(VLOOKUP($B81,'Race 8'!$B$9:$H$39,5,FALSE)),"0",VLOOKUP($B81,'Race 8'!$B$9:$H$39,5,FALSE))</f>
        <v>0</v>
      </c>
      <c r="S81" s="62" t="str">
        <f>IF(ISERROR(VLOOKUP($B81,'Race 9'!$B$9:$H$39,4,FALSE))," ",VLOOKUP($B81,'Race 9'!$B$9:$H$39,4,FALSE))</f>
        <v xml:space="preserve"> </v>
      </c>
      <c r="T81" s="58" t="str">
        <f>IF(ISERROR(VLOOKUP($B81,'Race 9'!$B$9:$H$39,5,FALSE)),"0",VLOOKUP($B81,'Race 9'!$B$9:$H$39,5,FALSE))</f>
        <v>0</v>
      </c>
      <c r="U81" s="62" t="str">
        <f>IF(ISERROR(VLOOKUP($B81,'Race 10'!$B$9:$H$35,4,FALSE))," ",VLOOKUP($B81,'Race 10'!$B$9:$H$35,4,FALSE))</f>
        <v xml:space="preserve"> </v>
      </c>
      <c r="V81" s="58" t="str">
        <f>IF(ISERROR(VLOOKUP($B81,'Race 10'!$B$9:$H$35,5,FALSE)),"0",VLOOKUP($B81,'Race 10'!$B$9:$H$35,5,FALSE))</f>
        <v>0</v>
      </c>
      <c r="W81" s="62" t="str">
        <f>IF(ISERROR(VLOOKUP($B81,'Race 11'!$B$9:$H$39,4,FALSE))," ",VLOOKUP($B81,'Race 11'!$B$9:$H$39,4,FALSE))</f>
        <v xml:space="preserve"> </v>
      </c>
      <c r="X81" s="58" t="str">
        <f>IF(ISERROR(VLOOKUP($B81,'Race 11'!$B$9:$H$39,5,FALSE)),"0",VLOOKUP($B81,'Race 11'!$B$9:$H$39,5,FALSE))</f>
        <v>0</v>
      </c>
      <c r="Y81" s="62" t="str">
        <f>IF(ISERROR(VLOOKUP($B81,'Race 12'!$B$9:$H$43,4,FALSE))," ",VLOOKUP($B81,'Race 12'!$B$9:$H$43,4,FALSE))</f>
        <v xml:space="preserve"> </v>
      </c>
      <c r="Z81" s="58" t="str">
        <f>IF(ISERROR(VLOOKUP($B81,'Race 12'!$B$9:$H$43,5,FALSE)),"0",VLOOKUP($B81,'Race 12'!$B$9:$H$43,5,FALSE))</f>
        <v>0</v>
      </c>
      <c r="AA81" s="100">
        <f t="shared" si="6"/>
        <v>0</v>
      </c>
      <c r="AB81" s="54">
        <f t="shared" si="7"/>
        <v>0</v>
      </c>
      <c r="AD81" s="34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1:48" ht="21" hidden="1" customHeight="1">
      <c r="A82" s="35">
        <v>74</v>
      </c>
      <c r="B82" s="56"/>
      <c r="C82" s="97" t="str">
        <f>IF(ISERROR(VLOOKUP(B82,'Race 1'!$B$11:$F$43,4,FALSE))," ",VLOOKUP(B82,'Race 1'!$B$11:$F$43,4,FALSE))</f>
        <v xml:space="preserve"> </v>
      </c>
      <c r="D82" s="58" t="str">
        <f>IF(ISERROR(VLOOKUP(B82,'Race 1'!$B$11:$F$43,5,FALSE)),"0",VLOOKUP(B82,'Race 1'!$B$11:$F$43,5,FALSE))</f>
        <v>0</v>
      </c>
      <c r="E82" s="97" t="str">
        <f>IF(ISERROR(VLOOKUP($B82,'Race 2'!$B$11:$E$34,4,FALSE))," ",VLOOKUP($B82,'Race 2'!$B$11:$E$34,4,FALSE))</f>
        <v xml:space="preserve"> </v>
      </c>
      <c r="F82" s="58" t="str">
        <f>IF(ISERROR(VLOOKUP($B82,'Race 2'!$B$11:$F$34,5,FALSE)),"0",VLOOKUP($B82,'Race 2'!$B$11:$F$34,5,FALSE))</f>
        <v>0</v>
      </c>
      <c r="G82" s="97" t="str">
        <f>IF(ISERROR(VLOOKUP($B82,'Race 3'!$B$11:$E$37,4,FALSE))," ",VLOOKUP($B82,'Race 3'!$B$11:$E$37,4,FALSE))</f>
        <v xml:space="preserve"> </v>
      </c>
      <c r="H82" s="58" t="str">
        <f>IF(ISERROR(VLOOKUP($B82,'Race 3'!$B$11:$F$37,5,FALSE)),"0",VLOOKUP($B82,'Race 3'!$B$11:$F$37,5,FALSE))</f>
        <v>0</v>
      </c>
      <c r="I82" s="97" t="str">
        <f>IF(ISERROR(VLOOKUP($B82,'Race 4'!$B$11:$E$39,4,FALSE))," ",VLOOKUP($B82,'Race 4'!$B$11:$E$39,4,FALSE))</f>
        <v xml:space="preserve"> </v>
      </c>
      <c r="J82" s="58" t="str">
        <f>IF(ISERROR(VLOOKUP($B82,'Race 4'!$B$11:$F$39,5,FALSE)),"0",VLOOKUP($B82,'Race 4'!$B$11:$F$39,5,FALSE))</f>
        <v>0</v>
      </c>
      <c r="K82" s="97" t="str">
        <f>IF(ISERROR(VLOOKUP($B82,'Race 5'!$B$9:$H$39,4,FALSE))," ",VLOOKUP($B82,'Race 5'!$B$9:$H$39,4,FALSE))</f>
        <v xml:space="preserve"> </v>
      </c>
      <c r="L82" s="58" t="str">
        <f>IF(ISERROR(VLOOKUP($B82,'Race 5'!$B$9:$H$39,5,FALSE)),"0",VLOOKUP($B82,'Race 5'!$B$9:$H$39,5,FALSE))</f>
        <v>0</v>
      </c>
      <c r="M82" s="62" t="str">
        <f>IF(ISERROR(VLOOKUP($B82,'Race 6'!$B$9:$H$52,4,FALSE))," ",VLOOKUP($B82,'Race 6'!$B$9:$H$52,4,FALSE))</f>
        <v xml:space="preserve"> </v>
      </c>
      <c r="N82" s="58" t="str">
        <f>IF(ISERROR(VLOOKUP($B82,'Race 6'!$B$9:$H$52,5,FALSE)),"0",VLOOKUP($B82,'Race 6'!$B$9:$H$52,5,FALSE))</f>
        <v>0</v>
      </c>
      <c r="O82" s="62" t="str">
        <f>IF(ISERROR(VLOOKUP($B82,'Race 7'!$B$9:$H$39,4,FALSE))," ",VLOOKUP($B82,'Race 7'!$B$9:$H$39,4,FALSE))</f>
        <v xml:space="preserve"> </v>
      </c>
      <c r="P82" s="58" t="str">
        <f>IF(ISERROR(VLOOKUP($B82,'Race 7'!$B$9:$H$39,5,FALSE)),"0",VLOOKUP($B82,'Race 7'!$B$9:$H$39,5,FALSE))</f>
        <v>0</v>
      </c>
      <c r="Q82" s="62" t="str">
        <f>IF(ISERROR(VLOOKUP($B82,'Race 8'!$B$9:$H$39,4,FALSE))," ",VLOOKUP($B82,'Race 8'!$B$9:$H$39,4,FALSE))</f>
        <v xml:space="preserve"> </v>
      </c>
      <c r="R82" s="58" t="str">
        <f>IF(ISERROR(VLOOKUP($B82,'Race 8'!$B$9:$H$39,5,FALSE)),"0",VLOOKUP($B82,'Race 8'!$B$9:$H$39,5,FALSE))</f>
        <v>0</v>
      </c>
      <c r="S82" s="62" t="str">
        <f>IF(ISERROR(VLOOKUP($B82,'Race 9'!$B$9:$H$39,4,FALSE))," ",VLOOKUP($B82,'Race 9'!$B$9:$H$39,4,FALSE))</f>
        <v xml:space="preserve"> </v>
      </c>
      <c r="T82" s="58" t="str">
        <f>IF(ISERROR(VLOOKUP($B82,'Race 9'!$B$9:$H$39,5,FALSE)),"0",VLOOKUP($B82,'Race 9'!$B$9:$H$39,5,FALSE))</f>
        <v>0</v>
      </c>
      <c r="U82" s="62" t="str">
        <f>IF(ISERROR(VLOOKUP($B82,'Race 10'!$B$9:$H$35,4,FALSE))," ",VLOOKUP($B82,'Race 10'!$B$9:$H$35,4,FALSE))</f>
        <v xml:space="preserve"> </v>
      </c>
      <c r="V82" s="58" t="str">
        <f>IF(ISERROR(VLOOKUP($B82,'Race 10'!$B$9:$H$35,5,FALSE)),"0",VLOOKUP($B82,'Race 10'!$B$9:$H$35,5,FALSE))</f>
        <v>0</v>
      </c>
      <c r="W82" s="62" t="str">
        <f>IF(ISERROR(VLOOKUP($B82,'Race 11'!$B$9:$H$39,4,FALSE))," ",VLOOKUP($B82,'Race 11'!$B$9:$H$39,4,FALSE))</f>
        <v xml:space="preserve"> </v>
      </c>
      <c r="X82" s="58" t="str">
        <f>IF(ISERROR(VLOOKUP($B82,'Race 11'!$B$9:$H$39,5,FALSE)),"0",VLOOKUP($B82,'Race 11'!$B$9:$H$39,5,FALSE))</f>
        <v>0</v>
      </c>
      <c r="Y82" s="62" t="str">
        <f>IF(ISERROR(VLOOKUP($B82,'Race 12'!$B$9:$H$43,4,FALSE))," ",VLOOKUP($B82,'Race 12'!$B$9:$H$43,4,FALSE))</f>
        <v xml:space="preserve"> </v>
      </c>
      <c r="Z82" s="58" t="str">
        <f>IF(ISERROR(VLOOKUP($B82,'Race 12'!$B$9:$H$43,5,FALSE)),"0",VLOOKUP($B82,'Race 12'!$B$9:$H$43,5,FALSE))</f>
        <v>0</v>
      </c>
      <c r="AA82" s="100">
        <f t="shared" si="6"/>
        <v>0</v>
      </c>
      <c r="AB82" s="54">
        <f t="shared" si="7"/>
        <v>0</v>
      </c>
      <c r="AD82" s="34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 ht="21" hidden="1" customHeight="1">
      <c r="A83" s="35">
        <v>75</v>
      </c>
      <c r="B83" s="56"/>
      <c r="C83" s="97" t="str">
        <f>IF(ISERROR(VLOOKUP(B83,'Race 1'!$B$11:$F$43,4,FALSE))," ",VLOOKUP(B83,'Race 1'!$B$11:$F$43,4,FALSE))</f>
        <v xml:space="preserve"> </v>
      </c>
      <c r="D83" s="58" t="str">
        <f>IF(ISERROR(VLOOKUP(B83,'Race 1'!$B$11:$F$43,5,FALSE)),"0",VLOOKUP(B83,'Race 1'!$B$11:$F$43,5,FALSE))</f>
        <v>0</v>
      </c>
      <c r="E83" s="97" t="str">
        <f>IF(ISERROR(VLOOKUP($B83,'Race 2'!$B$11:$E$34,4,FALSE))," ",VLOOKUP($B83,'Race 2'!$B$11:$E$34,4,FALSE))</f>
        <v xml:space="preserve"> </v>
      </c>
      <c r="F83" s="58" t="str">
        <f>IF(ISERROR(VLOOKUP($B83,'Race 2'!$B$11:$F$34,5,FALSE)),"0",VLOOKUP($B83,'Race 2'!$B$11:$F$34,5,FALSE))</f>
        <v>0</v>
      </c>
      <c r="G83" s="97" t="str">
        <f>IF(ISERROR(VLOOKUP($B83,'Race 3'!$B$11:$E$37,4,FALSE))," ",VLOOKUP($B83,'Race 3'!$B$11:$E$37,4,FALSE))</f>
        <v xml:space="preserve"> </v>
      </c>
      <c r="H83" s="58" t="str">
        <f>IF(ISERROR(VLOOKUP($B83,'Race 3'!$B$11:$F$37,5,FALSE)),"0",VLOOKUP($B83,'Race 3'!$B$11:$F$37,5,FALSE))</f>
        <v>0</v>
      </c>
      <c r="I83" s="97" t="str">
        <f>IF(ISERROR(VLOOKUP($B83,'Race 4'!$B$11:$E$39,4,FALSE))," ",VLOOKUP($B83,'Race 4'!$B$11:$E$39,4,FALSE))</f>
        <v xml:space="preserve"> </v>
      </c>
      <c r="J83" s="58" t="str">
        <f>IF(ISERROR(VLOOKUP($B83,'Race 4'!$B$11:$F$39,5,FALSE)),"0",VLOOKUP($B83,'Race 4'!$B$11:$F$39,5,FALSE))</f>
        <v>0</v>
      </c>
      <c r="K83" s="97" t="str">
        <f>IF(ISERROR(VLOOKUP($B83,'Race 5'!$B$9:$H$39,4,FALSE))," ",VLOOKUP($B83,'Race 5'!$B$9:$H$39,4,FALSE))</f>
        <v xml:space="preserve"> </v>
      </c>
      <c r="L83" s="58" t="str">
        <f>IF(ISERROR(VLOOKUP($B83,'Race 5'!$B$9:$H$39,5,FALSE)),"0",VLOOKUP($B83,'Race 5'!$B$9:$H$39,5,FALSE))</f>
        <v>0</v>
      </c>
      <c r="M83" s="62" t="str">
        <f>IF(ISERROR(VLOOKUP($B83,'Race 6'!$B$9:$H$52,4,FALSE))," ",VLOOKUP($B83,'Race 6'!$B$9:$H$52,4,FALSE))</f>
        <v xml:space="preserve"> </v>
      </c>
      <c r="N83" s="58" t="str">
        <f>IF(ISERROR(VLOOKUP($B83,'Race 6'!$B$9:$H$52,5,FALSE)),"0",VLOOKUP($B83,'Race 6'!$B$9:$H$52,5,FALSE))</f>
        <v>0</v>
      </c>
      <c r="O83" s="62" t="str">
        <f>IF(ISERROR(VLOOKUP($B83,'Race 7'!$B$9:$H$39,4,FALSE))," ",VLOOKUP($B83,'Race 7'!$B$9:$H$39,4,FALSE))</f>
        <v xml:space="preserve"> </v>
      </c>
      <c r="P83" s="58" t="str">
        <f>IF(ISERROR(VLOOKUP($B83,'Race 7'!$B$9:$H$39,5,FALSE)),"0",VLOOKUP($B83,'Race 7'!$B$9:$H$39,5,FALSE))</f>
        <v>0</v>
      </c>
      <c r="Q83" s="62" t="str">
        <f>IF(ISERROR(VLOOKUP($B83,'Race 8'!$B$9:$H$39,4,FALSE))," ",VLOOKUP($B83,'Race 8'!$B$9:$H$39,4,FALSE))</f>
        <v xml:space="preserve"> </v>
      </c>
      <c r="R83" s="58" t="str">
        <f>IF(ISERROR(VLOOKUP($B83,'Race 8'!$B$9:$H$39,5,FALSE)),"0",VLOOKUP($B83,'Race 8'!$B$9:$H$39,5,FALSE))</f>
        <v>0</v>
      </c>
      <c r="S83" s="62" t="str">
        <f>IF(ISERROR(VLOOKUP($B83,'Race 9'!$B$9:$H$39,4,FALSE))," ",VLOOKUP($B83,'Race 9'!$B$9:$H$39,4,FALSE))</f>
        <v xml:space="preserve"> </v>
      </c>
      <c r="T83" s="58" t="str">
        <f>IF(ISERROR(VLOOKUP($B83,'Race 9'!$B$9:$H$39,5,FALSE)),"0",VLOOKUP($B83,'Race 9'!$B$9:$H$39,5,FALSE))</f>
        <v>0</v>
      </c>
      <c r="U83" s="62" t="str">
        <f>IF(ISERROR(VLOOKUP($B83,'Race 10'!$B$9:$H$35,4,FALSE))," ",VLOOKUP($B83,'Race 10'!$B$9:$H$35,4,FALSE))</f>
        <v xml:space="preserve"> </v>
      </c>
      <c r="V83" s="58" t="str">
        <f>IF(ISERROR(VLOOKUP($B83,'Race 10'!$B$9:$H$35,5,FALSE)),"0",VLOOKUP($B83,'Race 10'!$B$9:$H$35,5,FALSE))</f>
        <v>0</v>
      </c>
      <c r="W83" s="62" t="str">
        <f>IF(ISERROR(VLOOKUP($B83,'Race 11'!$B$9:$H$39,4,FALSE))," ",VLOOKUP($B83,'Race 11'!$B$9:$H$39,4,FALSE))</f>
        <v xml:space="preserve"> </v>
      </c>
      <c r="X83" s="58" t="str">
        <f>IF(ISERROR(VLOOKUP($B83,'Race 11'!$B$9:$H$39,5,FALSE)),"0",VLOOKUP($B83,'Race 11'!$B$9:$H$39,5,FALSE))</f>
        <v>0</v>
      </c>
      <c r="Y83" s="62" t="str">
        <f>IF(ISERROR(VLOOKUP($B83,'Race 12'!$B$9:$H$43,4,FALSE))," ",VLOOKUP($B83,'Race 12'!$B$9:$H$43,4,FALSE))</f>
        <v xml:space="preserve"> </v>
      </c>
      <c r="Z83" s="58" t="str">
        <f>IF(ISERROR(VLOOKUP($B83,'Race 12'!$B$9:$H$43,5,FALSE)),"0",VLOOKUP($B83,'Race 12'!$B$9:$H$43,5,FALSE))</f>
        <v>0</v>
      </c>
      <c r="AA83" s="100">
        <f t="shared" si="6"/>
        <v>0</v>
      </c>
      <c r="AB83" s="54">
        <f t="shared" si="7"/>
        <v>0</v>
      </c>
      <c r="AD83" s="34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 ht="21" hidden="1" customHeight="1" thickBot="1">
      <c r="A84" s="35">
        <v>76</v>
      </c>
      <c r="B84" s="76"/>
      <c r="C84" s="126" t="str">
        <f>IF(ISERROR(VLOOKUP(B84,'Race 1'!$B$11:$F$43,4,FALSE))," ",VLOOKUP(B84,'Race 1'!$B$11:$F$43,4,FALSE))</f>
        <v xml:space="preserve"> </v>
      </c>
      <c r="D84" s="61" t="str">
        <f>IF(ISERROR(VLOOKUP(B84,'Race 1'!$B$11:$F$43,5,FALSE)),"0",VLOOKUP(B84,'Race 1'!$B$11:$F$43,5,FALSE))</f>
        <v>0</v>
      </c>
      <c r="E84" s="126" t="str">
        <f>IF(ISERROR(VLOOKUP($B84,'Race 2'!$B$11:$E$34,4,FALSE))," ",VLOOKUP($B84,'Race 2'!$B$11:$E$34,4,FALSE))</f>
        <v xml:space="preserve"> </v>
      </c>
      <c r="F84" s="61" t="str">
        <f>IF(ISERROR(VLOOKUP($B84,'Race 2'!$B$11:$F$34,5,FALSE)),"0",VLOOKUP($B84,'Race 2'!$B$11:$F$34,5,FALSE))</f>
        <v>0</v>
      </c>
      <c r="G84" s="126" t="str">
        <f>IF(ISERROR(VLOOKUP($B84,'Race 3'!$B$11:$E$37,4,FALSE))," ",VLOOKUP($B84,'Race 3'!$B$11:$E$37,4,FALSE))</f>
        <v xml:space="preserve"> </v>
      </c>
      <c r="H84" s="61" t="str">
        <f>IF(ISERROR(VLOOKUP($B84,'Race 3'!$B$11:$F$37,5,FALSE)),"0",VLOOKUP($B84,'Race 3'!$B$11:$F$37,5,FALSE))</f>
        <v>0</v>
      </c>
      <c r="I84" s="126" t="str">
        <f>IF(ISERROR(VLOOKUP($B84,'Race 4'!$B$11:$E$39,4,FALSE))," ",VLOOKUP($B84,'Race 4'!$B$11:$E$39,4,FALSE))</f>
        <v xml:space="preserve"> </v>
      </c>
      <c r="J84" s="61" t="str">
        <f>IF(ISERROR(VLOOKUP($B84,'Race 4'!$B$11:$F$39,5,FALSE)),"0",VLOOKUP($B84,'Race 4'!$B$11:$F$39,5,FALSE))</f>
        <v>0</v>
      </c>
      <c r="K84" s="126" t="str">
        <f>IF(ISERROR(VLOOKUP($B84,'Race 5'!$B$9:$H$39,4,FALSE))," ",VLOOKUP($B84,'Race 5'!$B$9:$H$39,4,FALSE))</f>
        <v xml:space="preserve"> </v>
      </c>
      <c r="L84" s="61" t="str">
        <f>IF(ISERROR(VLOOKUP($B84,'Race 5'!$B$9:$H$39,5,FALSE)),"0",VLOOKUP($B84,'Race 5'!$B$9:$H$39,5,FALSE))</f>
        <v>0</v>
      </c>
      <c r="M84" s="127" t="str">
        <f>IF(ISERROR(VLOOKUP($B84,'Race 6'!$B$9:$H$52,4,FALSE))," ",VLOOKUP($B84,'Race 6'!$B$9:$H$52,4,FALSE))</f>
        <v xml:space="preserve"> </v>
      </c>
      <c r="N84" s="61" t="str">
        <f>IF(ISERROR(VLOOKUP($B84,'Race 6'!$B$9:$H$52,5,FALSE)),"0",VLOOKUP($B84,'Race 6'!$B$9:$H$52,5,FALSE))</f>
        <v>0</v>
      </c>
      <c r="O84" s="127" t="str">
        <f>IF(ISERROR(VLOOKUP($B84,'Race 7'!$B$9:$H$39,4,FALSE))," ",VLOOKUP($B84,'Race 7'!$B$9:$H$39,4,FALSE))</f>
        <v xml:space="preserve"> </v>
      </c>
      <c r="P84" s="61" t="str">
        <f>IF(ISERROR(VLOOKUP($B84,'Race 7'!$B$9:$H$39,5,FALSE)),"0",VLOOKUP($B84,'Race 7'!$B$9:$H$39,5,FALSE))</f>
        <v>0</v>
      </c>
      <c r="Q84" s="127" t="str">
        <f>IF(ISERROR(VLOOKUP($B84,'Race 8'!$B$9:$H$39,4,FALSE))," ",VLOOKUP($B84,'Race 8'!$B$9:$H$39,4,FALSE))</f>
        <v xml:space="preserve"> </v>
      </c>
      <c r="R84" s="61" t="str">
        <f>IF(ISERROR(VLOOKUP($B84,'Race 8'!$B$9:$H$39,5,FALSE)),"0",VLOOKUP($B84,'Race 8'!$B$9:$H$39,5,FALSE))</f>
        <v>0</v>
      </c>
      <c r="S84" s="127" t="str">
        <f>IF(ISERROR(VLOOKUP($B84,'Race 9'!$B$9:$H$39,4,FALSE))," ",VLOOKUP($B84,'Race 9'!$B$9:$H$39,4,FALSE))</f>
        <v xml:space="preserve"> </v>
      </c>
      <c r="T84" s="61" t="str">
        <f>IF(ISERROR(VLOOKUP($B84,'Race 9'!$B$9:$H$39,5,FALSE)),"0",VLOOKUP($B84,'Race 9'!$B$9:$H$39,5,FALSE))</f>
        <v>0</v>
      </c>
      <c r="U84" s="127" t="str">
        <f>IF(ISERROR(VLOOKUP($B84,'Race 10'!$B$9:$H$35,4,FALSE))," ",VLOOKUP($B84,'Race 10'!$B$9:$H$35,4,FALSE))</f>
        <v xml:space="preserve"> </v>
      </c>
      <c r="V84" s="61" t="str">
        <f>IF(ISERROR(VLOOKUP($B84,'Race 10'!$B$9:$H$35,5,FALSE)),"0",VLOOKUP($B84,'Race 10'!$B$9:$H$35,5,FALSE))</f>
        <v>0</v>
      </c>
      <c r="W84" s="127" t="str">
        <f>IF(ISERROR(VLOOKUP($B84,'Race 11'!$B$9:$H$39,4,FALSE))," ",VLOOKUP($B84,'Race 11'!$B$9:$H$39,4,FALSE))</f>
        <v xml:space="preserve"> </v>
      </c>
      <c r="X84" s="61" t="str">
        <f>IF(ISERROR(VLOOKUP($B84,'Race 11'!$B$9:$H$39,5,FALSE)),"0",VLOOKUP($B84,'Race 11'!$B$9:$H$39,5,FALSE))</f>
        <v>0</v>
      </c>
      <c r="Y84" s="127" t="str">
        <f>IF(ISERROR(VLOOKUP($B84,'Race 12'!$B$9:$H$43,4,FALSE))," ",VLOOKUP($B84,'Race 12'!$B$9:$H$43,4,FALSE))</f>
        <v xml:space="preserve"> </v>
      </c>
      <c r="Z84" s="61" t="str">
        <f>IF(ISERROR(VLOOKUP($B84,'Race 12'!$B$9:$H$43,5,FALSE)),"0",VLOOKUP($B84,'Race 12'!$B$9:$H$43,5,FALSE))</f>
        <v>0</v>
      </c>
      <c r="AA84" s="128">
        <f t="shared" si="6"/>
        <v>0</v>
      </c>
      <c r="AB84" s="54">
        <f t="shared" si="7"/>
        <v>0</v>
      </c>
      <c r="AD84" s="3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>
      <c r="B85" s="33" t="s">
        <v>63</v>
      </c>
      <c r="C85" s="33"/>
      <c r="D85" s="35" t="str">
        <f>IF(SUM(D9:D84)-'Race 1'!$F$44=0,"ok","Error")</f>
        <v>ok</v>
      </c>
      <c r="E85" s="35"/>
      <c r="F85" s="35" t="str">
        <f>IF(SUM(F9:F84)-'Race 2'!$F$35=0,"ok","Error")</f>
        <v>ok</v>
      </c>
      <c r="G85" s="35"/>
      <c r="H85" s="35" t="str">
        <f>IF(SUM(H9:H84)-'Race 3'!$F$46=0,"ok","Error")</f>
        <v>ok</v>
      </c>
      <c r="I85" s="35"/>
      <c r="J85" s="35" t="str">
        <f>IF(SUM(J9:J84)-'Race 4'!$F$32=0,"ok","Error")</f>
        <v>ok</v>
      </c>
      <c r="K85" s="35"/>
      <c r="L85" s="35" t="str">
        <f>IF(SUM(L9:L84)-'Race 5'!F32=0,"ok","Error")</f>
        <v>ok</v>
      </c>
      <c r="M85" s="35"/>
      <c r="N85" s="35" t="str">
        <f>IF(SUM(N9:N84)-'Race 6'!F45=0,"ok","Error")</f>
        <v>ok</v>
      </c>
      <c r="O85" s="35"/>
      <c r="P85" s="35" t="str">
        <f>IF(SUM(P9:P84)-'Race 7'!F32=0,"ok","Error")</f>
        <v>ok</v>
      </c>
      <c r="Q85" s="35"/>
      <c r="R85" s="35" t="str">
        <f>IF(SUM(R9:R84)-'Race 8'!F32=0,"ok","Error")</f>
        <v>ok</v>
      </c>
      <c r="S85" s="35"/>
      <c r="T85" s="35" t="str">
        <f>IF(SUM(T9:T84)-'Race 9'!F32=0,"ok","Error")</f>
        <v>ok</v>
      </c>
      <c r="U85" s="35"/>
      <c r="V85" s="35" t="str">
        <f>IF(SUM(V9:V84)-'Race 10'!F32=0,"ok","Error")</f>
        <v>ok</v>
      </c>
      <c r="W85" s="35"/>
      <c r="X85" s="35" t="str">
        <f>IF(SUM(X9:X84)-'Race 11'!F32=0,"ok","Error")</f>
        <v>ok</v>
      </c>
      <c r="Y85" s="35"/>
      <c r="Z85" s="35" t="str">
        <f>IF(SUM(Z9:Z84)-'Race 12'!F36=0,"ok","Error")</f>
        <v>ok</v>
      </c>
      <c r="AA85" s="103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>
      <c r="A86" s="5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102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1:48" ht="19" thickBot="1">
      <c r="B87" s="33" t="s">
        <v>60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102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1:48" ht="87" customHeight="1" thickBot="1">
      <c r="B88" s="38" t="s">
        <v>62</v>
      </c>
      <c r="C88" s="39" t="str">
        <f>CONCATENATE(+'Race 1'!$F$5,"  ",'Race 1'!$B$7)</f>
        <v>Dorking 10  10 miles</v>
      </c>
      <c r="D88" s="40"/>
      <c r="E88" s="39" t="str">
        <f>CONCATENATE(+'Race 2'!$F$5,"  ",'Race 2'!$B$7)</f>
        <v>Claygate Country Five  5 miles</v>
      </c>
      <c r="F88" s="41"/>
      <c r="G88" s="13" t="str">
        <f>CONCATENATE(+'Race 3'!$F$5,"  ",'Race 3'!$B$7)</f>
        <v>Club Mile  1 mile</v>
      </c>
      <c r="H88" s="41"/>
      <c r="I88" s="13" t="str">
        <f>I6</f>
        <v>Reigate Half  13.1 miles</v>
      </c>
      <c r="J88" s="41"/>
      <c r="K88" s="39" t="str">
        <f>K6</f>
        <v>Titsey Trail  10 km</v>
      </c>
      <c r="L88" s="41"/>
      <c r="M88" s="39" t="str">
        <f>M6</f>
        <v xml:space="preserve">Cross Country Race 1  </v>
      </c>
      <c r="N88" s="41"/>
      <c r="O88" s="39" t="str">
        <f>O6</f>
        <v>Second Sunday Five  5 miles</v>
      </c>
      <c r="P88" s="41"/>
      <c r="Q88" s="39" t="str">
        <f>Q6</f>
        <v>Kingston 10k  10 km</v>
      </c>
      <c r="R88" s="41"/>
      <c r="S88" s="39" t="str">
        <f>S6</f>
        <v>Hogs Back  11.7 km</v>
      </c>
      <c r="T88" s="41"/>
      <c r="U88" s="39" t="str">
        <f>U6</f>
        <v>TBC  TBC</v>
      </c>
      <c r="V88" s="41"/>
      <c r="W88" s="39" t="str">
        <f>W6</f>
        <v>TBC  TBC</v>
      </c>
      <c r="X88" s="41"/>
      <c r="Y88" s="13" t="str">
        <f>Y6</f>
        <v>TBC  TBC</v>
      </c>
      <c r="Z88" s="3"/>
      <c r="AA88" s="111" t="s">
        <v>61</v>
      </c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1:48" ht="21" customHeight="1" thickBot="1">
      <c r="A89" s="78" t="s">
        <v>301</v>
      </c>
      <c r="B89" s="18"/>
      <c r="C89" s="252">
        <f>+'Race 1'!$B$6</f>
        <v>42890</v>
      </c>
      <c r="D89" s="253"/>
      <c r="E89" s="252">
        <f>+'Race 2'!$B$6</f>
        <v>42925</v>
      </c>
      <c r="F89" s="253"/>
      <c r="G89" s="252">
        <f>+'Race 3'!$B$6</f>
        <v>42970</v>
      </c>
      <c r="H89" s="253"/>
      <c r="I89" s="252">
        <f>'Race 4'!B6</f>
        <v>42995</v>
      </c>
      <c r="J89" s="253"/>
      <c r="K89" s="252">
        <f>+'Race 5'!B6</f>
        <v>43009</v>
      </c>
      <c r="L89" s="253"/>
      <c r="M89" s="252">
        <f>M7</f>
        <v>43022</v>
      </c>
      <c r="N89" s="253"/>
      <c r="O89" s="252">
        <f>O7</f>
        <v>43051</v>
      </c>
      <c r="P89" s="253"/>
      <c r="Q89" s="252">
        <f>Q7</f>
        <v>43065</v>
      </c>
      <c r="R89" s="253"/>
      <c r="S89" s="252">
        <f>S7</f>
        <v>43079</v>
      </c>
      <c r="T89" s="253"/>
      <c r="U89" s="252" t="str">
        <f>U7</f>
        <v>TBC</v>
      </c>
      <c r="V89" s="253"/>
      <c r="W89" s="252" t="str">
        <f>W7</f>
        <v>TBC</v>
      </c>
      <c r="X89" s="253"/>
      <c r="Y89" s="252" t="str">
        <f>Y7</f>
        <v>TBC</v>
      </c>
      <c r="Z89" s="253"/>
      <c r="AA89" s="4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1:48" ht="19" thickBot="1">
      <c r="A90" s="78" t="s">
        <v>300</v>
      </c>
      <c r="B90" s="43"/>
      <c r="C90" s="44" t="s">
        <v>46</v>
      </c>
      <c r="D90" s="45" t="s">
        <v>43</v>
      </c>
      <c r="E90" s="44" t="s">
        <v>46</v>
      </c>
      <c r="F90" s="45" t="s">
        <v>43</v>
      </c>
      <c r="G90" s="44" t="s">
        <v>46</v>
      </c>
      <c r="H90" s="45" t="s">
        <v>43</v>
      </c>
      <c r="I90" s="44" t="s">
        <v>46</v>
      </c>
      <c r="J90" s="45" t="s">
        <v>43</v>
      </c>
      <c r="K90" s="44" t="s">
        <v>46</v>
      </c>
      <c r="L90" s="45" t="s">
        <v>43</v>
      </c>
      <c r="M90" s="44" t="s">
        <v>46</v>
      </c>
      <c r="N90" s="45" t="s">
        <v>43</v>
      </c>
      <c r="O90" s="44" t="s">
        <v>46</v>
      </c>
      <c r="P90" s="45" t="s">
        <v>43</v>
      </c>
      <c r="Q90" s="44" t="s">
        <v>46</v>
      </c>
      <c r="R90" s="45" t="s">
        <v>43</v>
      </c>
      <c r="S90" s="44" t="s">
        <v>46</v>
      </c>
      <c r="T90" s="45" t="s">
        <v>43</v>
      </c>
      <c r="U90" s="44" t="s">
        <v>46</v>
      </c>
      <c r="V90" s="45" t="s">
        <v>43</v>
      </c>
      <c r="W90" s="44" t="s">
        <v>46</v>
      </c>
      <c r="X90" s="45" t="s">
        <v>43</v>
      </c>
      <c r="Y90" s="44" t="s">
        <v>46</v>
      </c>
      <c r="Z90" s="45" t="s">
        <v>43</v>
      </c>
      <c r="AA90" s="51" t="s">
        <v>43</v>
      </c>
      <c r="AB90" s="32" t="s">
        <v>221</v>
      </c>
      <c r="AC90" s="32" t="s">
        <v>198</v>
      </c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1:48" ht="21" customHeight="1">
      <c r="A91" s="77">
        <v>1</v>
      </c>
      <c r="B91" s="56" t="s">
        <v>522</v>
      </c>
      <c r="C91" s="99">
        <f>IF(ISERROR(VLOOKUP(B91,'Race 1'!$B$11:$H$43,6,FALSE))," ",VLOOKUP(B91,'Race 1'!$B$11:$H$43,6,FALSE))</f>
        <v>0.7542394330549228</v>
      </c>
      <c r="D91" s="58">
        <f>IF(ISERROR(VLOOKUP(B91,'Race 1'!$B$11:$H$43,7,FALSE)),"0",VLOOKUP(B91,'Race 1'!$B$11:$H$43,7,FALSE))</f>
        <v>20</v>
      </c>
      <c r="E91" s="99" t="str">
        <f>IF(ISERROR(VLOOKUP($B91,'Race 2'!$B$11:$G$34,6,FALSE))," ",VLOOKUP($B91,'Race 2'!$B$11:$G$34,6,FALSE))</f>
        <v xml:space="preserve"> </v>
      </c>
      <c r="F91" s="58" t="str">
        <f>IF(ISERROR(VLOOKUP($B91,'Race 2'!$B$11:$H$34,7,FALSE)),"0",VLOOKUP($B91,'Race 2'!$B$11:$H$34,7,FALSE))</f>
        <v>0</v>
      </c>
      <c r="G91" s="99" t="str">
        <f>IF(ISERROR(VLOOKUP($B91,'Race 3'!$B$11:$G$37,6,FALSE))," ",VLOOKUP($B91,'Race 3'!$B$11:$G$37,6,FALSE))</f>
        <v xml:space="preserve"> </v>
      </c>
      <c r="H91" s="58" t="str">
        <f>IF(ISERROR(VLOOKUP($B91,'Race 3'!$B$11:$H$37,7,FALSE)),"0",VLOOKUP($B91,'Race 3'!$B$11:$H$37,7,FALSE))</f>
        <v>0</v>
      </c>
      <c r="I91" s="57" t="str">
        <f>IF(ISERROR(VLOOKUP($B91,'Race 4'!$B$11:$G$39,6,FALSE))," ",VLOOKUP($B91,'Race 4'!$B$11:$G$39,6,FALSE))</f>
        <v xml:space="preserve"> </v>
      </c>
      <c r="J91" s="58" t="str">
        <f>IF(ISERROR(VLOOKUP($B91,'Race 4'!$B$11:$H$39,7,FALSE)),"0",VLOOKUP($B91,'Race 4'!$B$11:$H$39,7,FALSE))</f>
        <v>0</v>
      </c>
      <c r="K91" s="57" t="str">
        <f>IF(ISERROR(VLOOKUP($B91,'Race 5'!$B$11:$H$37,6,FALSE))," ",VLOOKUP($B91,'Race 5'!$B$11:$H$37,6,FALSE))</f>
        <v xml:space="preserve"> </v>
      </c>
      <c r="L91" s="58" t="str">
        <f>IF(ISERROR(VLOOKUP($B91,'Race 5'!$B$11:$H$37,7,FALSE)),"0",VLOOKUP($B91,'Race 5'!$B$11:$H$37,7,FALSE))</f>
        <v>0</v>
      </c>
      <c r="M91" s="57" t="str">
        <f>IF(ISERROR(VLOOKUP($B91,'Race 6'!$B$11:$H$50,6,FALSE))," ",VLOOKUP($B91,'Race 6'!$B$11:$H$50,6,FALSE))</f>
        <v xml:space="preserve"> </v>
      </c>
      <c r="N91" s="58" t="str">
        <f>IF(ISERROR(VLOOKUP($B91,'Race 6'!$B$11:$H$50,7,FALSE)),"0",VLOOKUP($B91,'Race 6'!$B$11:$H$50,7,FALSE))</f>
        <v>0</v>
      </c>
      <c r="O91" s="57" t="str">
        <f>IF(ISERROR(VLOOKUP($B91,'Race 7'!$B$11:$H$37,6,FALSE))," ",VLOOKUP($B91,'Race 7'!$B$11:$H$37,6,FALSE))</f>
        <v xml:space="preserve"> </v>
      </c>
      <c r="P91" s="58" t="str">
        <f>IF(ISERROR(VLOOKUP($B91,'Race 7'!$B$11:$H$37,7,FALSE)),"0",VLOOKUP($B91,'Race 7'!$B$11:$H$37,7,FALSE))</f>
        <v>0</v>
      </c>
      <c r="Q91" s="57" t="str">
        <f>IF(ISERROR(VLOOKUP($B91,'Race 8'!$B$11:$H$37,6,FALSE))," ",VLOOKUP($B91,'Race 8'!$B$11:$H$37,6,FALSE))</f>
        <v xml:space="preserve"> </v>
      </c>
      <c r="R91" s="58" t="str">
        <f>IF(ISERROR(VLOOKUP($B91,'Race 8'!$B$11:$H$37,7,FALSE)),"0",VLOOKUP($B91,'Race 8'!$B$11:$H$37,7,FALSE))</f>
        <v>0</v>
      </c>
      <c r="S91" s="57" t="str">
        <f>IF(ISERROR(VLOOKUP($B91,'Race 9'!$B$11:$H$37,6,FALSE))," ",VLOOKUP($B91,'Race 9'!$B$11:$H$37,6,FALSE))</f>
        <v xml:space="preserve"> </v>
      </c>
      <c r="T91" s="58" t="str">
        <f>IF(ISERROR(VLOOKUP($B91,'Race 9'!$B$11:$H$37,7,FALSE)),"0",VLOOKUP($B91,'Race 9'!$B$11:$H$37,7,FALSE))</f>
        <v>0</v>
      </c>
      <c r="U91" s="57" t="str">
        <f>IF(ISERROR(VLOOKUP($B91,'Race 10'!$B$11:$H$35,6,FALSE))," ",VLOOKUP($B91,'Race 10'!$B$11:$H$35,6,FALSE))</f>
        <v xml:space="preserve"> </v>
      </c>
      <c r="V91" s="58" t="str">
        <f>IF(ISERROR(VLOOKUP($B91,'Race 10'!$B$11:$H$35,7,FALSE)),"0",VLOOKUP($B91,'Race 10'!$B$11:$H$35,7,FALSE))</f>
        <v>0</v>
      </c>
      <c r="W91" s="57" t="str">
        <f>IF(ISERROR(VLOOKUP($B91,'Race 11'!$B$11:$H$37,6,FALSE))," ",VLOOKUP($B91,'Race 11'!$B$11:$H$37,6,FALSE))</f>
        <v xml:space="preserve"> </v>
      </c>
      <c r="X91" s="58" t="str">
        <f>IF(ISERROR(VLOOKUP($B91,'Race 11'!$B$11:$H$37,7,FALSE)),"0",VLOOKUP($B91,'Race 11'!$B$11:$H$37,7,FALSE))</f>
        <v>0</v>
      </c>
      <c r="Y91" s="57" t="str">
        <f>IF(ISERROR(VLOOKUP($B91,'Race 12'!$B$11:$H$41,6,FALSE))," ",VLOOKUP($B91,'Race 12'!$B$11:$H$41,6,FALSE))</f>
        <v xml:space="preserve"> </v>
      </c>
      <c r="Z91" s="58" t="str">
        <f>IF(ISERROR(VLOOKUP($B91,'Race 12'!$B$11:$H$41,7,FALSE)),"0",VLOOKUP($B91,'Race 12'!$B$11:$H$41,7,FALSE))</f>
        <v>0</v>
      </c>
      <c r="AA91" s="100">
        <f t="shared" ref="AA91:AA122" si="8">D91+F91+H91+J91+L91+N91+P91+R91+T91+V91+X91+Z91</f>
        <v>20</v>
      </c>
      <c r="AB91" s="54">
        <f t="shared" ref="AB91:AB122" si="9">COUNT(Z91,X91,V91,T91,R91,P91,N91,L91,J91,H91,F91,D91)</f>
        <v>1</v>
      </c>
      <c r="AC91" s="132"/>
      <c r="AD91" s="34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1:48" ht="21" customHeight="1">
      <c r="A92" s="77">
        <v>2</v>
      </c>
      <c r="B92" s="56" t="s">
        <v>355</v>
      </c>
      <c r="C92" s="99">
        <f>IF(ISERROR(VLOOKUP(B92,'Race 1'!$B$11:$H$43,6,FALSE))," ",VLOOKUP(B92,'Race 1'!$B$11:$H$43,6,FALSE))</f>
        <v>0.70882681564245809</v>
      </c>
      <c r="D92" s="58">
        <f>IF(ISERROR(VLOOKUP(B92,'Race 1'!$B$11:$H$43,7,FALSE)),"0",VLOOKUP(B92,'Race 1'!$B$11:$H$43,7,FALSE))</f>
        <v>19</v>
      </c>
      <c r="E92" s="99" t="str">
        <f>IF(ISERROR(VLOOKUP($B92,'Race 2'!$B$11:$G$34,6,FALSE))," ",VLOOKUP($B92,'Race 2'!$B$11:$G$34,6,FALSE))</f>
        <v xml:space="preserve"> </v>
      </c>
      <c r="F92" s="58" t="str">
        <f>IF(ISERROR(VLOOKUP($B92,'Race 2'!$B$11:$H$34,7,FALSE)),"0",VLOOKUP($B92,'Race 2'!$B$11:$H$34,7,FALSE))</f>
        <v>0</v>
      </c>
      <c r="G92" s="99" t="str">
        <f>IF(ISERROR(VLOOKUP($B92,'Race 3'!$B$11:$G$37,6,FALSE))," ",VLOOKUP($B92,'Race 3'!$B$11:$G$37,6,FALSE))</f>
        <v xml:space="preserve"> </v>
      </c>
      <c r="H92" s="58" t="str">
        <f>IF(ISERROR(VLOOKUP($B92,'Race 3'!$B$11:$H$37,7,FALSE)),"0",VLOOKUP($B92,'Race 3'!$B$11:$H$37,7,FALSE))</f>
        <v>0</v>
      </c>
      <c r="I92" s="57" t="str">
        <f>IF(ISERROR(VLOOKUP($B92,'Race 4'!$B$11:$G$39,6,FALSE))," ",VLOOKUP($B92,'Race 4'!$B$11:$G$39,6,FALSE))</f>
        <v xml:space="preserve"> </v>
      </c>
      <c r="J92" s="58" t="str">
        <f>IF(ISERROR(VLOOKUP($B92,'Race 4'!$B$11:$H$39,7,FALSE)),"0",VLOOKUP($B92,'Race 4'!$B$11:$H$39,7,FALSE))</f>
        <v>0</v>
      </c>
      <c r="K92" s="57" t="str">
        <f>IF(ISERROR(VLOOKUP($B92,'Race 5'!$B$11:$H$37,6,FALSE))," ",VLOOKUP($B92,'Race 5'!$B$11:$H$37,6,FALSE))</f>
        <v xml:space="preserve"> </v>
      </c>
      <c r="L92" s="58" t="str">
        <f>IF(ISERROR(VLOOKUP($B92,'Race 5'!$B$11:$H$37,7,FALSE)),"0",VLOOKUP($B92,'Race 5'!$B$11:$H$37,7,FALSE))</f>
        <v>0</v>
      </c>
      <c r="M92" s="57" t="str">
        <f>IF(ISERROR(VLOOKUP($B92,'Race 6'!$B$11:$H$50,6,FALSE))," ",VLOOKUP($B92,'Race 6'!$B$11:$H$50,6,FALSE))</f>
        <v xml:space="preserve"> </v>
      </c>
      <c r="N92" s="58" t="str">
        <f>IF(ISERROR(VLOOKUP($B92,'Race 6'!$B$11:$H$50,7,FALSE)),"0",VLOOKUP($B92,'Race 6'!$B$11:$H$50,7,FALSE))</f>
        <v>0</v>
      </c>
      <c r="O92" s="57" t="str">
        <f>IF(ISERROR(VLOOKUP($B92,'Race 7'!$B$11:$H$37,6,FALSE))," ",VLOOKUP($B92,'Race 7'!$B$11:$H$37,6,FALSE))</f>
        <v xml:space="preserve"> </v>
      </c>
      <c r="P92" s="58" t="str">
        <f>IF(ISERROR(VLOOKUP($B92,'Race 7'!$B$11:$H$37,7,FALSE)),"0",VLOOKUP($B92,'Race 7'!$B$11:$H$37,7,FALSE))</f>
        <v>0</v>
      </c>
      <c r="Q92" s="57" t="str">
        <f>IF(ISERROR(VLOOKUP($B92,'Race 8'!$B$11:$H$37,6,FALSE))," ",VLOOKUP($B92,'Race 8'!$B$11:$H$37,6,FALSE))</f>
        <v xml:space="preserve"> </v>
      </c>
      <c r="R92" s="58" t="str">
        <f>IF(ISERROR(VLOOKUP($B92,'Race 8'!$B$11:$H$37,7,FALSE)),"0",VLOOKUP($B92,'Race 8'!$B$11:$H$37,7,FALSE))</f>
        <v>0</v>
      </c>
      <c r="S92" s="57" t="str">
        <f>IF(ISERROR(VLOOKUP($B92,'Race 9'!$B$11:$H$37,6,FALSE))," ",VLOOKUP($B92,'Race 9'!$B$11:$H$37,6,FALSE))</f>
        <v xml:space="preserve"> </v>
      </c>
      <c r="T92" s="58" t="str">
        <f>IF(ISERROR(VLOOKUP($B92,'Race 9'!$B$11:$H$37,7,FALSE)),"0",VLOOKUP($B92,'Race 9'!$B$11:$H$37,7,FALSE))</f>
        <v>0</v>
      </c>
      <c r="U92" s="57" t="str">
        <f>IF(ISERROR(VLOOKUP($B92,'Race 10'!$B$11:$H$35,6,FALSE))," ",VLOOKUP($B92,'Race 10'!$B$11:$H$35,6,FALSE))</f>
        <v xml:space="preserve"> </v>
      </c>
      <c r="V92" s="58" t="str">
        <f>IF(ISERROR(VLOOKUP($B92,'Race 10'!$B$11:$H$35,7,FALSE)),"0",VLOOKUP($B92,'Race 10'!$B$11:$H$35,7,FALSE))</f>
        <v>0</v>
      </c>
      <c r="W92" s="57" t="str">
        <f>IF(ISERROR(VLOOKUP($B92,'Race 11'!$B$11:$H$37,6,FALSE))," ",VLOOKUP($B92,'Race 11'!$B$11:$H$37,6,FALSE))</f>
        <v xml:space="preserve"> </v>
      </c>
      <c r="X92" s="58" t="str">
        <f>IF(ISERROR(VLOOKUP($B92,'Race 11'!$B$11:$H$37,7,FALSE)),"0",VLOOKUP($B92,'Race 11'!$B$11:$H$37,7,FALSE))</f>
        <v>0</v>
      </c>
      <c r="Y92" s="57" t="str">
        <f>IF(ISERROR(VLOOKUP($B92,'Race 12'!$B$11:$H$41,6,FALSE))," ",VLOOKUP($B92,'Race 12'!$B$11:$H$41,6,FALSE))</f>
        <v xml:space="preserve"> </v>
      </c>
      <c r="Z92" s="58" t="str">
        <f>IF(ISERROR(VLOOKUP($B92,'Race 12'!$B$11:$H$41,7,FALSE)),"0",VLOOKUP($B92,'Race 12'!$B$11:$H$41,7,FALSE))</f>
        <v>0</v>
      </c>
      <c r="AA92" s="100">
        <f t="shared" si="8"/>
        <v>19</v>
      </c>
      <c r="AB92" s="54">
        <f t="shared" si="9"/>
        <v>1</v>
      </c>
      <c r="AC92" s="53"/>
      <c r="AD92" s="34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1:48" ht="21" customHeight="1">
      <c r="A93" s="77">
        <v>3</v>
      </c>
      <c r="B93" s="56" t="s">
        <v>555</v>
      </c>
      <c r="C93" s="99">
        <f>IF(ISERROR(VLOOKUP(B93,'Race 1'!$B$11:$H$43,6,FALSE))," ",VLOOKUP(B93,'Race 1'!$B$11:$H$43,6,FALSE))</f>
        <v>0.70774463631606488</v>
      </c>
      <c r="D93" s="58">
        <f>IF(ISERROR(VLOOKUP(B93,'Race 1'!$B$11:$H$43,7,FALSE)),"0",VLOOKUP(B93,'Race 1'!$B$11:$H$43,7,FALSE))</f>
        <v>18</v>
      </c>
      <c r="E93" s="99" t="str">
        <f>IF(ISERROR(VLOOKUP($B93,'Race 2'!$B$11:$G$34,6,FALSE))," ",VLOOKUP($B93,'Race 2'!$B$11:$G$34,6,FALSE))</f>
        <v xml:space="preserve"> </v>
      </c>
      <c r="F93" s="58" t="str">
        <f>IF(ISERROR(VLOOKUP($B93,'Race 2'!$B$11:$H$34,7,FALSE)),"0",VLOOKUP($B93,'Race 2'!$B$11:$H$34,7,FALSE))</f>
        <v>0</v>
      </c>
      <c r="G93" s="99" t="str">
        <f>IF(ISERROR(VLOOKUP($B93,'Race 3'!$B$11:$G$37,6,FALSE))," ",VLOOKUP($B93,'Race 3'!$B$11:$G$37,6,FALSE))</f>
        <v xml:space="preserve"> </v>
      </c>
      <c r="H93" s="58" t="str">
        <f>IF(ISERROR(VLOOKUP($B93,'Race 3'!$B$11:$H$37,7,FALSE)),"0",VLOOKUP($B93,'Race 3'!$B$11:$H$37,7,FALSE))</f>
        <v>0</v>
      </c>
      <c r="I93" s="57" t="str">
        <f>IF(ISERROR(VLOOKUP($B93,'Race 4'!$B$11:$G$39,6,FALSE))," ",VLOOKUP($B93,'Race 4'!$B$11:$G$39,6,FALSE))</f>
        <v xml:space="preserve"> </v>
      </c>
      <c r="J93" s="58" t="str">
        <f>IF(ISERROR(VLOOKUP($B93,'Race 4'!$B$11:$H$39,7,FALSE)),"0",VLOOKUP($B93,'Race 4'!$B$11:$H$39,7,FALSE))</f>
        <v>0</v>
      </c>
      <c r="K93" s="57" t="str">
        <f>IF(ISERROR(VLOOKUP($B93,'Race 5'!$B$11:$H$37,6,FALSE))," ",VLOOKUP($B93,'Race 5'!$B$11:$H$37,6,FALSE))</f>
        <v xml:space="preserve"> </v>
      </c>
      <c r="L93" s="58" t="str">
        <f>IF(ISERROR(VLOOKUP($B93,'Race 5'!$B$11:$H$37,7,FALSE)),"0",VLOOKUP($B93,'Race 5'!$B$11:$H$37,7,FALSE))</f>
        <v>0</v>
      </c>
      <c r="M93" s="57" t="str">
        <f>IF(ISERROR(VLOOKUP($B93,'Race 6'!$B$11:$H$50,6,FALSE))," ",VLOOKUP($B93,'Race 6'!$B$11:$H$50,6,FALSE))</f>
        <v xml:space="preserve"> </v>
      </c>
      <c r="N93" s="58" t="str">
        <f>IF(ISERROR(VLOOKUP($B93,'Race 6'!$B$11:$H$50,7,FALSE)),"0",VLOOKUP($B93,'Race 6'!$B$11:$H$50,7,FALSE))</f>
        <v>0</v>
      </c>
      <c r="O93" s="57" t="str">
        <f>IF(ISERROR(VLOOKUP($B93,'Race 7'!$B$11:$H$37,6,FALSE))," ",VLOOKUP($B93,'Race 7'!$B$11:$H$37,6,FALSE))</f>
        <v xml:space="preserve"> </v>
      </c>
      <c r="P93" s="58" t="str">
        <f>IF(ISERROR(VLOOKUP($B93,'Race 7'!$B$11:$H$37,7,FALSE)),"0",VLOOKUP($B93,'Race 7'!$B$11:$H$37,7,FALSE))</f>
        <v>0</v>
      </c>
      <c r="Q93" s="57" t="str">
        <f>IF(ISERROR(VLOOKUP($B93,'Race 8'!$B$11:$H$37,6,FALSE))," ",VLOOKUP($B93,'Race 8'!$B$11:$H$37,6,FALSE))</f>
        <v xml:space="preserve"> </v>
      </c>
      <c r="R93" s="58" t="str">
        <f>IF(ISERROR(VLOOKUP($B93,'Race 8'!$B$11:$H$37,7,FALSE)),"0",VLOOKUP($B93,'Race 8'!$B$11:$H$37,7,FALSE))</f>
        <v>0</v>
      </c>
      <c r="S93" s="57" t="str">
        <f>IF(ISERROR(VLOOKUP($B93,'Race 9'!$B$11:$H$37,6,FALSE))," ",VLOOKUP($B93,'Race 9'!$B$11:$H$37,6,FALSE))</f>
        <v xml:space="preserve"> </v>
      </c>
      <c r="T93" s="58" t="str">
        <f>IF(ISERROR(VLOOKUP($B93,'Race 9'!$B$11:$H$37,7,FALSE)),"0",VLOOKUP($B93,'Race 9'!$B$11:$H$37,7,FALSE))</f>
        <v>0</v>
      </c>
      <c r="U93" s="57" t="str">
        <f>IF(ISERROR(VLOOKUP($B93,'Race 10'!$B$11:$H$35,6,FALSE))," ",VLOOKUP($B93,'Race 10'!$B$11:$H$35,6,FALSE))</f>
        <v xml:space="preserve"> </v>
      </c>
      <c r="V93" s="58" t="str">
        <f>IF(ISERROR(VLOOKUP($B93,'Race 10'!$B$11:$H$35,7,FALSE)),"0",VLOOKUP($B93,'Race 10'!$B$11:$H$35,7,FALSE))</f>
        <v>0</v>
      </c>
      <c r="W93" s="57" t="str">
        <f>IF(ISERROR(VLOOKUP($B93,'Race 11'!$B$11:$H$37,6,FALSE))," ",VLOOKUP($B93,'Race 11'!$B$11:$H$37,6,FALSE))</f>
        <v xml:space="preserve"> </v>
      </c>
      <c r="X93" s="58" t="str">
        <f>IF(ISERROR(VLOOKUP($B93,'Race 11'!$B$11:$H$37,7,FALSE)),"0",VLOOKUP($B93,'Race 11'!$B$11:$H$37,7,FALSE))</f>
        <v>0</v>
      </c>
      <c r="Y93" s="57" t="str">
        <f>IF(ISERROR(VLOOKUP($B93,'Race 12'!$B$11:$H$41,6,FALSE))," ",VLOOKUP($B93,'Race 12'!$B$11:$H$41,6,FALSE))</f>
        <v xml:space="preserve"> </v>
      </c>
      <c r="Z93" s="58" t="str">
        <f>IF(ISERROR(VLOOKUP($B93,'Race 12'!$B$11:$H$41,7,FALSE)),"0",VLOOKUP($B93,'Race 12'!$B$11:$H$41,7,FALSE))</f>
        <v>0</v>
      </c>
      <c r="AA93" s="100">
        <f t="shared" si="8"/>
        <v>18</v>
      </c>
      <c r="AB93" s="54">
        <f t="shared" si="9"/>
        <v>1</v>
      </c>
      <c r="AC93" s="53"/>
      <c r="AD93" s="34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1:48" ht="21" customHeight="1">
      <c r="A94" s="77">
        <v>4</v>
      </c>
      <c r="B94" s="56" t="s">
        <v>318</v>
      </c>
      <c r="C94" s="99">
        <f>IF(ISERROR(VLOOKUP(B94,'Race 1'!$B$11:$H$43,6,FALSE))," ",VLOOKUP(B94,'Race 1'!$B$11:$H$43,6,FALSE))</f>
        <v>0.70533333333333337</v>
      </c>
      <c r="D94" s="58">
        <f>IF(ISERROR(VLOOKUP(B94,'Race 1'!$B$11:$H$43,7,FALSE)),"0",VLOOKUP(B94,'Race 1'!$B$11:$H$43,7,FALSE))</f>
        <v>17</v>
      </c>
      <c r="E94" s="99" t="str">
        <f>IF(ISERROR(VLOOKUP($B94,'Race 2'!$B$11:$G$34,6,FALSE))," ",VLOOKUP($B94,'Race 2'!$B$11:$G$34,6,FALSE))</f>
        <v xml:space="preserve"> </v>
      </c>
      <c r="F94" s="58" t="str">
        <f>IF(ISERROR(VLOOKUP($B94,'Race 2'!$B$11:$H$34,7,FALSE)),"0",VLOOKUP($B94,'Race 2'!$B$11:$H$34,7,FALSE))</f>
        <v>0</v>
      </c>
      <c r="G94" s="99" t="str">
        <f>IF(ISERROR(VLOOKUP($B94,'Race 3'!$B$11:$G$37,6,FALSE))," ",VLOOKUP($B94,'Race 3'!$B$11:$G$37,6,FALSE))</f>
        <v xml:space="preserve"> </v>
      </c>
      <c r="H94" s="58" t="str">
        <f>IF(ISERROR(VLOOKUP($B94,'Race 3'!$B$11:$H$37,7,FALSE)),"0",VLOOKUP($B94,'Race 3'!$B$11:$H$37,7,FALSE))</f>
        <v>0</v>
      </c>
      <c r="I94" s="57" t="str">
        <f>IF(ISERROR(VLOOKUP($B94,'Race 4'!$B$11:$G$39,6,FALSE))," ",VLOOKUP($B94,'Race 4'!$B$11:$G$39,6,FALSE))</f>
        <v xml:space="preserve"> </v>
      </c>
      <c r="J94" s="58" t="str">
        <f>IF(ISERROR(VLOOKUP($B94,'Race 4'!$B$11:$H$39,7,FALSE)),"0",VLOOKUP($B94,'Race 4'!$B$11:$H$39,7,FALSE))</f>
        <v>0</v>
      </c>
      <c r="K94" s="57" t="str">
        <f>IF(ISERROR(VLOOKUP($B94,'Race 5'!$B$11:$H$37,6,FALSE))," ",VLOOKUP($B94,'Race 5'!$B$11:$H$37,6,FALSE))</f>
        <v xml:space="preserve"> </v>
      </c>
      <c r="L94" s="58" t="str">
        <f>IF(ISERROR(VLOOKUP($B94,'Race 5'!$B$11:$H$37,7,FALSE)),"0",VLOOKUP($B94,'Race 5'!$B$11:$H$37,7,FALSE))</f>
        <v>0</v>
      </c>
      <c r="M94" s="57" t="str">
        <f>IF(ISERROR(VLOOKUP($B94,'Race 6'!$B$11:$H$50,6,FALSE))," ",VLOOKUP($B94,'Race 6'!$B$11:$H$50,6,FALSE))</f>
        <v xml:space="preserve"> </v>
      </c>
      <c r="N94" s="58" t="str">
        <f>IF(ISERROR(VLOOKUP($B94,'Race 6'!$B$11:$H$50,7,FALSE)),"0",VLOOKUP($B94,'Race 6'!$B$11:$H$50,7,FALSE))</f>
        <v>0</v>
      </c>
      <c r="O94" s="57" t="str">
        <f>IF(ISERROR(VLOOKUP($B94,'Race 7'!$B$11:$H$37,6,FALSE))," ",VLOOKUP($B94,'Race 7'!$B$11:$H$37,6,FALSE))</f>
        <v xml:space="preserve"> </v>
      </c>
      <c r="P94" s="58" t="str">
        <f>IF(ISERROR(VLOOKUP($B94,'Race 7'!$B$11:$H$37,7,FALSE)),"0",VLOOKUP($B94,'Race 7'!$B$11:$H$37,7,FALSE))</f>
        <v>0</v>
      </c>
      <c r="Q94" s="57" t="str">
        <f>IF(ISERROR(VLOOKUP($B94,'Race 8'!$B$11:$H$37,6,FALSE))," ",VLOOKUP($B94,'Race 8'!$B$11:$H$37,6,FALSE))</f>
        <v xml:space="preserve"> </v>
      </c>
      <c r="R94" s="58" t="str">
        <f>IF(ISERROR(VLOOKUP($B94,'Race 8'!$B$11:$H$37,7,FALSE)),"0",VLOOKUP($B94,'Race 8'!$B$11:$H$37,7,FALSE))</f>
        <v>0</v>
      </c>
      <c r="S94" s="57" t="str">
        <f>IF(ISERROR(VLOOKUP($B94,'Race 9'!$B$11:$H$37,6,FALSE))," ",VLOOKUP($B94,'Race 9'!$B$11:$H$37,6,FALSE))</f>
        <v xml:space="preserve"> </v>
      </c>
      <c r="T94" s="58" t="str">
        <f>IF(ISERROR(VLOOKUP($B94,'Race 9'!$B$11:$H$37,7,FALSE)),"0",VLOOKUP($B94,'Race 9'!$B$11:$H$37,7,FALSE))</f>
        <v>0</v>
      </c>
      <c r="U94" s="57" t="str">
        <f>IF(ISERROR(VLOOKUP($B94,'Race 10'!$B$11:$H$35,6,FALSE))," ",VLOOKUP($B94,'Race 10'!$B$11:$H$35,6,FALSE))</f>
        <v xml:space="preserve"> </v>
      </c>
      <c r="V94" s="58" t="str">
        <f>IF(ISERROR(VLOOKUP($B94,'Race 10'!$B$11:$H$35,7,FALSE)),"0",VLOOKUP($B94,'Race 10'!$B$11:$H$35,7,FALSE))</f>
        <v>0</v>
      </c>
      <c r="W94" s="57" t="str">
        <f>IF(ISERROR(VLOOKUP($B94,'Race 11'!$B$11:$H$37,6,FALSE))," ",VLOOKUP($B94,'Race 11'!$B$11:$H$37,6,FALSE))</f>
        <v xml:space="preserve"> </v>
      </c>
      <c r="X94" s="58" t="str">
        <f>IF(ISERROR(VLOOKUP($B94,'Race 11'!$B$11:$H$37,7,FALSE)),"0",VLOOKUP($B94,'Race 11'!$B$11:$H$37,7,FALSE))</f>
        <v>0</v>
      </c>
      <c r="Y94" s="57" t="str">
        <f>IF(ISERROR(VLOOKUP($B94,'Race 12'!$B$11:$H$41,6,FALSE))," ",VLOOKUP($B94,'Race 12'!$B$11:$H$41,6,FALSE))</f>
        <v xml:space="preserve"> </v>
      </c>
      <c r="Z94" s="58" t="str">
        <f>IF(ISERROR(VLOOKUP($B94,'Race 12'!$B$11:$H$41,7,FALSE)),"0",VLOOKUP($B94,'Race 12'!$B$11:$H$41,7,FALSE))</f>
        <v>0</v>
      </c>
      <c r="AA94" s="100">
        <f t="shared" si="8"/>
        <v>17</v>
      </c>
      <c r="AB94" s="54">
        <f t="shared" si="9"/>
        <v>1</v>
      </c>
      <c r="AC94" s="132"/>
      <c r="AD94" s="3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 ht="21" customHeight="1">
      <c r="A95" s="77">
        <v>5</v>
      </c>
      <c r="B95" s="56" t="s">
        <v>172</v>
      </c>
      <c r="C95" s="99">
        <f>IF(ISERROR(VLOOKUP(B95,'Race 1'!$B$11:$H$43,6,FALSE))," ",VLOOKUP(B95,'Race 1'!$B$11:$H$43,6,FALSE))</f>
        <v>0.6972413793103448</v>
      </c>
      <c r="D95" s="58">
        <f>IF(ISERROR(VLOOKUP(B95,'Race 1'!$B$11:$H$43,7,FALSE)),"0",VLOOKUP(B95,'Race 1'!$B$11:$H$43,7,FALSE))</f>
        <v>16</v>
      </c>
      <c r="E95" s="99" t="str">
        <f>IF(ISERROR(VLOOKUP($B95,'Race 2'!$B$11:$G$34,6,FALSE))," ",VLOOKUP($B95,'Race 2'!$B$11:$G$34,6,FALSE))</f>
        <v xml:space="preserve"> </v>
      </c>
      <c r="F95" s="58" t="str">
        <f>IF(ISERROR(VLOOKUP($B95,'Race 2'!$B$11:$H$34,7,FALSE)),"0",VLOOKUP($B95,'Race 2'!$B$11:$H$34,7,FALSE))</f>
        <v>0</v>
      </c>
      <c r="G95" s="99" t="str">
        <f>IF(ISERROR(VLOOKUP($B95,'Race 3'!$B$11:$G$37,6,FALSE))," ",VLOOKUP($B95,'Race 3'!$B$11:$G$37,6,FALSE))</f>
        <v xml:space="preserve"> </v>
      </c>
      <c r="H95" s="58" t="str">
        <f>IF(ISERROR(VLOOKUP($B95,'Race 3'!$B$11:$H$37,7,FALSE)),"0",VLOOKUP($B95,'Race 3'!$B$11:$H$37,7,FALSE))</f>
        <v>0</v>
      </c>
      <c r="I95" s="57" t="str">
        <f>IF(ISERROR(VLOOKUP($B95,'Race 4'!$B$11:$G$39,6,FALSE))," ",VLOOKUP($B95,'Race 4'!$B$11:$G$39,6,FALSE))</f>
        <v xml:space="preserve"> </v>
      </c>
      <c r="J95" s="58" t="str">
        <f>IF(ISERROR(VLOOKUP($B95,'Race 4'!$B$11:$H$39,7,FALSE)),"0",VLOOKUP($B95,'Race 4'!$B$11:$H$39,7,FALSE))</f>
        <v>0</v>
      </c>
      <c r="K95" s="57" t="str">
        <f>IF(ISERROR(VLOOKUP($B95,'Race 5'!$B$11:$H$37,6,FALSE))," ",VLOOKUP($B95,'Race 5'!$B$11:$H$37,6,FALSE))</f>
        <v xml:space="preserve"> </v>
      </c>
      <c r="L95" s="58" t="str">
        <f>IF(ISERROR(VLOOKUP($B95,'Race 5'!$B$11:$H$37,7,FALSE)),"0",VLOOKUP($B95,'Race 5'!$B$11:$H$37,7,FALSE))</f>
        <v>0</v>
      </c>
      <c r="M95" s="57" t="str">
        <f>IF(ISERROR(VLOOKUP($B95,'Race 6'!$B$11:$H$50,6,FALSE))," ",VLOOKUP($B95,'Race 6'!$B$11:$H$50,6,FALSE))</f>
        <v xml:space="preserve"> </v>
      </c>
      <c r="N95" s="58" t="str">
        <f>IF(ISERROR(VLOOKUP($B95,'Race 6'!$B$11:$H$50,7,FALSE)),"0",VLOOKUP($B95,'Race 6'!$B$11:$H$50,7,FALSE))</f>
        <v>0</v>
      </c>
      <c r="O95" s="57" t="str">
        <f>IF(ISERROR(VLOOKUP($B95,'Race 7'!$B$11:$H$37,6,FALSE))," ",VLOOKUP($B95,'Race 7'!$B$11:$H$37,6,FALSE))</f>
        <v xml:space="preserve"> </v>
      </c>
      <c r="P95" s="58" t="str">
        <f>IF(ISERROR(VLOOKUP($B95,'Race 7'!$B$11:$H$37,7,FALSE)),"0",VLOOKUP($B95,'Race 7'!$B$11:$H$37,7,FALSE))</f>
        <v>0</v>
      </c>
      <c r="Q95" s="57" t="str">
        <f>IF(ISERROR(VLOOKUP($B95,'Race 8'!$B$11:$H$37,6,FALSE))," ",VLOOKUP($B95,'Race 8'!$B$11:$H$37,6,FALSE))</f>
        <v xml:space="preserve"> </v>
      </c>
      <c r="R95" s="58" t="str">
        <f>IF(ISERROR(VLOOKUP($B95,'Race 8'!$B$11:$H$37,7,FALSE)),"0",VLOOKUP($B95,'Race 8'!$B$11:$H$37,7,FALSE))</f>
        <v>0</v>
      </c>
      <c r="S95" s="57" t="str">
        <f>IF(ISERROR(VLOOKUP($B95,'Race 9'!$B$11:$H$37,6,FALSE))," ",VLOOKUP($B95,'Race 9'!$B$11:$H$37,6,FALSE))</f>
        <v xml:space="preserve"> </v>
      </c>
      <c r="T95" s="58" t="str">
        <f>IF(ISERROR(VLOOKUP($B95,'Race 9'!$B$11:$H$37,7,FALSE)),"0",VLOOKUP($B95,'Race 9'!$B$11:$H$37,7,FALSE))</f>
        <v>0</v>
      </c>
      <c r="U95" s="57" t="str">
        <f>IF(ISERROR(VLOOKUP($B95,'Race 10'!$B$11:$H$35,6,FALSE))," ",VLOOKUP($B95,'Race 10'!$B$11:$H$35,6,FALSE))</f>
        <v xml:space="preserve"> </v>
      </c>
      <c r="V95" s="58" t="str">
        <f>IF(ISERROR(VLOOKUP($B95,'Race 10'!$B$11:$H$35,7,FALSE)),"0",VLOOKUP($B95,'Race 10'!$B$11:$H$35,7,FALSE))</f>
        <v>0</v>
      </c>
      <c r="W95" s="57" t="str">
        <f>IF(ISERROR(VLOOKUP($B95,'Race 11'!$B$11:$H$37,6,FALSE))," ",VLOOKUP($B95,'Race 11'!$B$11:$H$37,6,FALSE))</f>
        <v xml:space="preserve"> </v>
      </c>
      <c r="X95" s="58" t="str">
        <f>IF(ISERROR(VLOOKUP($B95,'Race 11'!$B$11:$H$37,7,FALSE)),"0",VLOOKUP($B95,'Race 11'!$B$11:$H$37,7,FALSE))</f>
        <v>0</v>
      </c>
      <c r="Y95" s="57" t="str">
        <f>IF(ISERROR(VLOOKUP($B95,'Race 12'!$B$11:$H$41,6,FALSE))," ",VLOOKUP($B95,'Race 12'!$B$11:$H$41,6,FALSE))</f>
        <v xml:space="preserve"> </v>
      </c>
      <c r="Z95" s="58" t="str">
        <f>IF(ISERROR(VLOOKUP($B95,'Race 12'!$B$11:$H$41,7,FALSE)),"0",VLOOKUP($B95,'Race 12'!$B$11:$H$41,7,FALSE))</f>
        <v>0</v>
      </c>
      <c r="AA95" s="100">
        <f t="shared" si="8"/>
        <v>16</v>
      </c>
      <c r="AB95" s="54">
        <f t="shared" si="9"/>
        <v>1</v>
      </c>
      <c r="AC95" s="53"/>
      <c r="AD95" s="34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1:48" ht="21" customHeight="1">
      <c r="A96" s="77">
        <v>6</v>
      </c>
      <c r="B96" s="56" t="s">
        <v>523</v>
      </c>
      <c r="C96" s="99">
        <f>IF(ISERROR(VLOOKUP(B96,'Race 1'!$B$11:$H$43,6,FALSE))," ",VLOOKUP(B96,'Race 1'!$B$11:$H$43,6,FALSE))</f>
        <v>0.69236821400472071</v>
      </c>
      <c r="D96" s="58">
        <f>IF(ISERROR(VLOOKUP(B96,'Race 1'!$B$11:$H$43,7,FALSE)),"0",VLOOKUP(B96,'Race 1'!$B$11:$H$43,7,FALSE))</f>
        <v>15</v>
      </c>
      <c r="E96" s="99" t="str">
        <f>IF(ISERROR(VLOOKUP($B96,'Race 2'!$B$11:$G$34,6,FALSE))," ",VLOOKUP($B96,'Race 2'!$B$11:$G$34,6,FALSE))</f>
        <v xml:space="preserve"> </v>
      </c>
      <c r="F96" s="58" t="str">
        <f>IF(ISERROR(VLOOKUP($B96,'Race 2'!$B$11:$H$34,7,FALSE)),"0",VLOOKUP($B96,'Race 2'!$B$11:$H$34,7,FALSE))</f>
        <v>0</v>
      </c>
      <c r="G96" s="99" t="str">
        <f>IF(ISERROR(VLOOKUP($B96,'Race 3'!$B$11:$G$37,6,FALSE))," ",VLOOKUP($B96,'Race 3'!$B$11:$G$37,6,FALSE))</f>
        <v xml:space="preserve"> </v>
      </c>
      <c r="H96" s="58" t="str">
        <f>IF(ISERROR(VLOOKUP($B96,'Race 3'!$B$11:$H$37,7,FALSE)),"0",VLOOKUP($B96,'Race 3'!$B$11:$H$37,7,FALSE))</f>
        <v>0</v>
      </c>
      <c r="I96" s="57" t="str">
        <f>IF(ISERROR(VLOOKUP($B96,'Race 4'!$B$11:$G$39,6,FALSE))," ",VLOOKUP($B96,'Race 4'!$B$11:$G$39,6,FALSE))</f>
        <v xml:space="preserve"> </v>
      </c>
      <c r="J96" s="58" t="str">
        <f>IF(ISERROR(VLOOKUP($B96,'Race 4'!$B$11:$H$39,7,FALSE)),"0",VLOOKUP($B96,'Race 4'!$B$11:$H$39,7,FALSE))</f>
        <v>0</v>
      </c>
      <c r="K96" s="57" t="str">
        <f>IF(ISERROR(VLOOKUP($B96,'Race 5'!$B$11:$H$37,6,FALSE))," ",VLOOKUP($B96,'Race 5'!$B$11:$H$37,6,FALSE))</f>
        <v xml:space="preserve"> </v>
      </c>
      <c r="L96" s="58" t="str">
        <f>IF(ISERROR(VLOOKUP($B96,'Race 5'!$B$11:$H$37,7,FALSE)),"0",VLOOKUP($B96,'Race 5'!$B$11:$H$37,7,FALSE))</f>
        <v>0</v>
      </c>
      <c r="M96" s="57" t="str">
        <f>IF(ISERROR(VLOOKUP($B96,'Race 6'!$B$11:$H$50,6,FALSE))," ",VLOOKUP($B96,'Race 6'!$B$11:$H$50,6,FALSE))</f>
        <v xml:space="preserve"> </v>
      </c>
      <c r="N96" s="58" t="str">
        <f>IF(ISERROR(VLOOKUP($B96,'Race 6'!$B$11:$H$50,7,FALSE)),"0",VLOOKUP($B96,'Race 6'!$B$11:$H$50,7,FALSE))</f>
        <v>0</v>
      </c>
      <c r="O96" s="57" t="str">
        <f>IF(ISERROR(VLOOKUP($B96,'Race 7'!$B$11:$H$37,6,FALSE))," ",VLOOKUP($B96,'Race 7'!$B$11:$H$37,6,FALSE))</f>
        <v xml:space="preserve"> </v>
      </c>
      <c r="P96" s="58" t="str">
        <f>IF(ISERROR(VLOOKUP($B96,'Race 7'!$B$11:$H$37,7,FALSE)),"0",VLOOKUP($B96,'Race 7'!$B$11:$H$37,7,FALSE))</f>
        <v>0</v>
      </c>
      <c r="Q96" s="57" t="str">
        <f>IF(ISERROR(VLOOKUP($B96,'Race 8'!$B$11:$H$37,6,FALSE))," ",VLOOKUP($B96,'Race 8'!$B$11:$H$37,6,FALSE))</f>
        <v xml:space="preserve"> </v>
      </c>
      <c r="R96" s="58" t="str">
        <f>IF(ISERROR(VLOOKUP($B96,'Race 8'!$B$11:$H$37,7,FALSE)),"0",VLOOKUP($B96,'Race 8'!$B$11:$H$37,7,FALSE))</f>
        <v>0</v>
      </c>
      <c r="S96" s="57" t="str">
        <f>IF(ISERROR(VLOOKUP($B96,'Race 9'!$B$11:$H$37,6,FALSE))," ",VLOOKUP($B96,'Race 9'!$B$11:$H$37,6,FALSE))</f>
        <v xml:space="preserve"> </v>
      </c>
      <c r="T96" s="58" t="str">
        <f>IF(ISERROR(VLOOKUP($B96,'Race 9'!$B$11:$H$37,7,FALSE)),"0",VLOOKUP($B96,'Race 9'!$B$11:$H$37,7,FALSE))</f>
        <v>0</v>
      </c>
      <c r="U96" s="57" t="str">
        <f>IF(ISERROR(VLOOKUP($B96,'Race 10'!$B$11:$H$35,6,FALSE))," ",VLOOKUP($B96,'Race 10'!$B$11:$H$35,6,FALSE))</f>
        <v xml:space="preserve"> </v>
      </c>
      <c r="V96" s="58" t="str">
        <f>IF(ISERROR(VLOOKUP($B96,'Race 10'!$B$11:$H$35,7,FALSE)),"0",VLOOKUP($B96,'Race 10'!$B$11:$H$35,7,FALSE))</f>
        <v>0</v>
      </c>
      <c r="W96" s="57" t="str">
        <f>IF(ISERROR(VLOOKUP($B96,'Race 11'!$B$11:$H$37,6,FALSE))," ",VLOOKUP($B96,'Race 11'!$B$11:$H$37,6,FALSE))</f>
        <v xml:space="preserve"> </v>
      </c>
      <c r="X96" s="58" t="str">
        <f>IF(ISERROR(VLOOKUP($B96,'Race 11'!$B$11:$H$37,7,FALSE)),"0",VLOOKUP($B96,'Race 11'!$B$11:$H$37,7,FALSE))</f>
        <v>0</v>
      </c>
      <c r="Y96" s="57" t="str">
        <f>IF(ISERROR(VLOOKUP($B96,'Race 12'!$B$11:$H$41,6,FALSE))," ",VLOOKUP($B96,'Race 12'!$B$11:$H$41,6,FALSE))</f>
        <v xml:space="preserve"> </v>
      </c>
      <c r="Z96" s="58" t="str">
        <f>IF(ISERROR(VLOOKUP($B96,'Race 12'!$B$11:$H$41,7,FALSE)),"0",VLOOKUP($B96,'Race 12'!$B$11:$H$41,7,FALSE))</f>
        <v>0</v>
      </c>
      <c r="AA96" s="100">
        <f t="shared" si="8"/>
        <v>15</v>
      </c>
      <c r="AB96" s="54">
        <f t="shared" si="9"/>
        <v>1</v>
      </c>
      <c r="AC96" s="53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1:48" ht="21" customHeight="1">
      <c r="A97" s="77">
        <v>7</v>
      </c>
      <c r="B97" s="56" t="s">
        <v>408</v>
      </c>
      <c r="C97" s="99">
        <f>IF(ISERROR(VLOOKUP(B97,'Race 1'!$B$11:$H$43,6,FALSE))," ",VLOOKUP(B97,'Race 1'!$B$11:$H$43,6,FALSE))</f>
        <v>0.69008264462809921</v>
      </c>
      <c r="D97" s="58">
        <f>IF(ISERROR(VLOOKUP(B97,'Race 1'!$B$11:$H$43,7,FALSE)),"0",VLOOKUP(B97,'Race 1'!$B$11:$H$43,7,FALSE))</f>
        <v>14</v>
      </c>
      <c r="E97" s="99" t="str">
        <f>IF(ISERROR(VLOOKUP($B97,'Race 2'!$B$11:$G$34,6,FALSE))," ",VLOOKUP($B97,'Race 2'!$B$11:$G$34,6,FALSE))</f>
        <v xml:space="preserve"> </v>
      </c>
      <c r="F97" s="58" t="str">
        <f>IF(ISERROR(VLOOKUP($B97,'Race 2'!$B$11:$H$34,7,FALSE)),"0",VLOOKUP($B97,'Race 2'!$B$11:$H$34,7,FALSE))</f>
        <v>0</v>
      </c>
      <c r="G97" s="99" t="str">
        <f>IF(ISERROR(VLOOKUP($B97,'Race 3'!$B$11:$G$37,6,FALSE))," ",VLOOKUP($B97,'Race 3'!$B$11:$G$37,6,FALSE))</f>
        <v xml:space="preserve"> </v>
      </c>
      <c r="H97" s="58" t="str">
        <f>IF(ISERROR(VLOOKUP($B97,'Race 3'!$B$11:$H$37,7,FALSE)),"0",VLOOKUP($B97,'Race 3'!$B$11:$H$37,7,FALSE))</f>
        <v>0</v>
      </c>
      <c r="I97" s="57" t="str">
        <f>IF(ISERROR(VLOOKUP($B97,'Race 4'!$B$11:$G$39,6,FALSE))," ",VLOOKUP($B97,'Race 4'!$B$11:$G$39,6,FALSE))</f>
        <v xml:space="preserve"> </v>
      </c>
      <c r="J97" s="58" t="str">
        <f>IF(ISERROR(VLOOKUP($B97,'Race 4'!$B$11:$H$39,7,FALSE)),"0",VLOOKUP($B97,'Race 4'!$B$11:$H$39,7,FALSE))</f>
        <v>0</v>
      </c>
      <c r="K97" s="57" t="str">
        <f>IF(ISERROR(VLOOKUP($B97,'Race 5'!$B$11:$H$37,6,FALSE))," ",VLOOKUP($B97,'Race 5'!$B$11:$H$37,6,FALSE))</f>
        <v xml:space="preserve"> </v>
      </c>
      <c r="L97" s="58" t="str">
        <f>IF(ISERROR(VLOOKUP($B97,'Race 5'!$B$11:$H$37,7,FALSE)),"0",VLOOKUP($B97,'Race 5'!$B$11:$H$37,7,FALSE))</f>
        <v>0</v>
      </c>
      <c r="M97" s="57" t="str">
        <f>IF(ISERROR(VLOOKUP($B97,'Race 6'!$B$11:$H$50,6,FALSE))," ",VLOOKUP($B97,'Race 6'!$B$11:$H$50,6,FALSE))</f>
        <v xml:space="preserve"> </v>
      </c>
      <c r="N97" s="58" t="str">
        <f>IF(ISERROR(VLOOKUP($B97,'Race 6'!$B$11:$H$50,7,FALSE)),"0",VLOOKUP($B97,'Race 6'!$B$11:$H$50,7,FALSE))</f>
        <v>0</v>
      </c>
      <c r="O97" s="57" t="str">
        <f>IF(ISERROR(VLOOKUP($B97,'Race 7'!$B$11:$H$37,6,FALSE))," ",VLOOKUP($B97,'Race 7'!$B$11:$H$37,6,FALSE))</f>
        <v xml:space="preserve"> </v>
      </c>
      <c r="P97" s="58" t="str">
        <f>IF(ISERROR(VLOOKUP($B97,'Race 7'!$B$11:$H$37,7,FALSE)),"0",VLOOKUP($B97,'Race 7'!$B$11:$H$37,7,FALSE))</f>
        <v>0</v>
      </c>
      <c r="Q97" s="57" t="str">
        <f>IF(ISERROR(VLOOKUP($B97,'Race 8'!$B$11:$H$37,6,FALSE))," ",VLOOKUP($B97,'Race 8'!$B$11:$H$37,6,FALSE))</f>
        <v xml:space="preserve"> </v>
      </c>
      <c r="R97" s="58" t="str">
        <f>IF(ISERROR(VLOOKUP($B97,'Race 8'!$B$11:$H$37,7,FALSE)),"0",VLOOKUP($B97,'Race 8'!$B$11:$H$37,7,FALSE))</f>
        <v>0</v>
      </c>
      <c r="S97" s="57" t="str">
        <f>IF(ISERROR(VLOOKUP($B97,'Race 9'!$B$11:$H$37,6,FALSE))," ",VLOOKUP($B97,'Race 9'!$B$11:$H$37,6,FALSE))</f>
        <v xml:space="preserve"> </v>
      </c>
      <c r="T97" s="58" t="str">
        <f>IF(ISERROR(VLOOKUP($B97,'Race 9'!$B$11:$H$37,7,FALSE)),"0",VLOOKUP($B97,'Race 9'!$B$11:$H$37,7,FALSE))</f>
        <v>0</v>
      </c>
      <c r="U97" s="57" t="str">
        <f>IF(ISERROR(VLOOKUP($B97,'Race 10'!$B$11:$H$35,6,FALSE))," ",VLOOKUP($B97,'Race 10'!$B$11:$H$35,6,FALSE))</f>
        <v xml:space="preserve"> </v>
      </c>
      <c r="V97" s="58" t="str">
        <f>IF(ISERROR(VLOOKUP($B97,'Race 10'!$B$11:$H$35,7,FALSE)),"0",VLOOKUP($B97,'Race 10'!$B$11:$H$35,7,FALSE))</f>
        <v>0</v>
      </c>
      <c r="W97" s="57" t="str">
        <f>IF(ISERROR(VLOOKUP($B97,'Race 11'!$B$11:$H$37,6,FALSE))," ",VLOOKUP($B97,'Race 11'!$B$11:$H$37,6,FALSE))</f>
        <v xml:space="preserve"> </v>
      </c>
      <c r="X97" s="58" t="str">
        <f>IF(ISERROR(VLOOKUP($B97,'Race 11'!$B$11:$H$37,7,FALSE)),"0",VLOOKUP($B97,'Race 11'!$B$11:$H$37,7,FALSE))</f>
        <v>0</v>
      </c>
      <c r="Y97" s="57" t="str">
        <f>IF(ISERROR(VLOOKUP($B97,'Race 12'!$B$11:$H$41,6,FALSE))," ",VLOOKUP($B97,'Race 12'!$B$11:$H$41,6,FALSE))</f>
        <v xml:space="preserve"> </v>
      </c>
      <c r="Z97" s="58" t="str">
        <f>IF(ISERROR(VLOOKUP($B97,'Race 12'!$B$11:$H$41,7,FALSE)),"0",VLOOKUP($B97,'Race 12'!$B$11:$H$41,7,FALSE))</f>
        <v>0</v>
      </c>
      <c r="AA97" s="100">
        <f t="shared" si="8"/>
        <v>14</v>
      </c>
      <c r="AB97" s="54">
        <f t="shared" si="9"/>
        <v>1</v>
      </c>
      <c r="AC97" s="53"/>
      <c r="AD97" s="34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1:48" ht="21" customHeight="1">
      <c r="A98" s="77">
        <v>8</v>
      </c>
      <c r="B98" s="56" t="s">
        <v>334</v>
      </c>
      <c r="C98" s="99">
        <f>IF(ISERROR(VLOOKUP(B98,'Race 1'!$B$11:$H$43,6,FALSE))," ",VLOOKUP(B98,'Race 1'!$B$11:$H$43,6,FALSE))</f>
        <v>0.6568017905993534</v>
      </c>
      <c r="D98" s="58">
        <f>IF(ISERROR(VLOOKUP(B98,'Race 1'!$B$11:$H$43,7,FALSE)),"0",VLOOKUP(B98,'Race 1'!$B$11:$H$43,7,FALSE))</f>
        <v>13</v>
      </c>
      <c r="E98" s="99" t="str">
        <f>IF(ISERROR(VLOOKUP($B98,'Race 2'!$B$11:$G$34,6,FALSE))," ",VLOOKUP($B98,'Race 2'!$B$11:$G$34,6,FALSE))</f>
        <v xml:space="preserve"> </v>
      </c>
      <c r="F98" s="58" t="str">
        <f>IF(ISERROR(VLOOKUP($B98,'Race 2'!$B$11:$H$34,7,FALSE)),"0",VLOOKUP($B98,'Race 2'!$B$11:$H$34,7,FALSE))</f>
        <v>0</v>
      </c>
      <c r="G98" s="99" t="str">
        <f>IF(ISERROR(VLOOKUP($B98,'Race 3'!$B$11:$G$37,6,FALSE))," ",VLOOKUP($B98,'Race 3'!$B$11:$G$37,6,FALSE))</f>
        <v xml:space="preserve"> </v>
      </c>
      <c r="H98" s="58" t="str">
        <f>IF(ISERROR(VLOOKUP($B98,'Race 3'!$B$11:$H$37,7,FALSE)),"0",VLOOKUP($B98,'Race 3'!$B$11:$H$37,7,FALSE))</f>
        <v>0</v>
      </c>
      <c r="I98" s="57" t="str">
        <f>IF(ISERROR(VLOOKUP($B98,'Race 4'!$B$11:$G$39,6,FALSE))," ",VLOOKUP($B98,'Race 4'!$B$11:$G$39,6,FALSE))</f>
        <v xml:space="preserve"> </v>
      </c>
      <c r="J98" s="58" t="str">
        <f>IF(ISERROR(VLOOKUP($B98,'Race 4'!$B$11:$H$39,7,FALSE)),"0",VLOOKUP($B98,'Race 4'!$B$11:$H$39,7,FALSE))</f>
        <v>0</v>
      </c>
      <c r="K98" s="57" t="str">
        <f>IF(ISERROR(VLOOKUP($B98,'Race 5'!$B$11:$H$37,6,FALSE))," ",VLOOKUP($B98,'Race 5'!$B$11:$H$37,6,FALSE))</f>
        <v xml:space="preserve"> </v>
      </c>
      <c r="L98" s="58" t="str">
        <f>IF(ISERROR(VLOOKUP($B98,'Race 5'!$B$11:$H$37,7,FALSE)),"0",VLOOKUP($B98,'Race 5'!$B$11:$H$37,7,FALSE))</f>
        <v>0</v>
      </c>
      <c r="M98" s="57" t="str">
        <f>IF(ISERROR(VLOOKUP($B98,'Race 6'!$B$11:$H$50,6,FALSE))," ",VLOOKUP($B98,'Race 6'!$B$11:$H$50,6,FALSE))</f>
        <v xml:space="preserve"> </v>
      </c>
      <c r="N98" s="58" t="str">
        <f>IF(ISERROR(VLOOKUP($B98,'Race 6'!$B$11:$H$50,7,FALSE)),"0",VLOOKUP($B98,'Race 6'!$B$11:$H$50,7,FALSE))</f>
        <v>0</v>
      </c>
      <c r="O98" s="57" t="str">
        <f>IF(ISERROR(VLOOKUP($B98,'Race 7'!$B$11:$H$37,6,FALSE))," ",VLOOKUP($B98,'Race 7'!$B$11:$H$37,6,FALSE))</f>
        <v xml:space="preserve"> </v>
      </c>
      <c r="P98" s="58" t="str">
        <f>IF(ISERROR(VLOOKUP($B98,'Race 7'!$B$11:$H$37,7,FALSE)),"0",VLOOKUP($B98,'Race 7'!$B$11:$H$37,7,FALSE))</f>
        <v>0</v>
      </c>
      <c r="Q98" s="57" t="str">
        <f>IF(ISERROR(VLOOKUP($B98,'Race 8'!$B$11:$H$37,6,FALSE))," ",VLOOKUP($B98,'Race 8'!$B$11:$H$37,6,FALSE))</f>
        <v xml:space="preserve"> </v>
      </c>
      <c r="R98" s="58" t="str">
        <f>IF(ISERROR(VLOOKUP($B98,'Race 8'!$B$11:$H$37,7,FALSE)),"0",VLOOKUP($B98,'Race 8'!$B$11:$H$37,7,FALSE))</f>
        <v>0</v>
      </c>
      <c r="S98" s="57" t="str">
        <f>IF(ISERROR(VLOOKUP($B98,'Race 9'!$B$11:$H$37,6,FALSE))," ",VLOOKUP($B98,'Race 9'!$B$11:$H$37,6,FALSE))</f>
        <v xml:space="preserve"> </v>
      </c>
      <c r="T98" s="58" t="str">
        <f>IF(ISERROR(VLOOKUP($B98,'Race 9'!$B$11:$H$37,7,FALSE)),"0",VLOOKUP($B98,'Race 9'!$B$11:$H$37,7,FALSE))</f>
        <v>0</v>
      </c>
      <c r="U98" s="57" t="str">
        <f>IF(ISERROR(VLOOKUP($B98,'Race 10'!$B$11:$H$35,6,FALSE))," ",VLOOKUP($B98,'Race 10'!$B$11:$H$35,6,FALSE))</f>
        <v xml:space="preserve"> </v>
      </c>
      <c r="V98" s="58" t="str">
        <f>IF(ISERROR(VLOOKUP($B98,'Race 10'!$B$11:$H$35,7,FALSE)),"0",VLOOKUP($B98,'Race 10'!$B$11:$H$35,7,FALSE))</f>
        <v>0</v>
      </c>
      <c r="W98" s="57" t="str">
        <f>IF(ISERROR(VLOOKUP($B98,'Race 11'!$B$11:$H$37,6,FALSE))," ",VLOOKUP($B98,'Race 11'!$B$11:$H$37,6,FALSE))</f>
        <v xml:space="preserve"> </v>
      </c>
      <c r="X98" s="58" t="str">
        <f>IF(ISERROR(VLOOKUP($B98,'Race 11'!$B$11:$H$37,7,FALSE)),"0",VLOOKUP($B98,'Race 11'!$B$11:$H$37,7,FALSE))</f>
        <v>0</v>
      </c>
      <c r="Y98" s="57" t="str">
        <f>IF(ISERROR(VLOOKUP($B98,'Race 12'!$B$11:$H$41,6,FALSE))," ",VLOOKUP($B98,'Race 12'!$B$11:$H$41,6,FALSE))</f>
        <v xml:space="preserve"> </v>
      </c>
      <c r="Z98" s="58" t="str">
        <f>IF(ISERROR(VLOOKUP($B98,'Race 12'!$B$11:$H$41,7,FALSE)),"0",VLOOKUP($B98,'Race 12'!$B$11:$H$41,7,FALSE))</f>
        <v>0</v>
      </c>
      <c r="AA98" s="100">
        <f t="shared" si="8"/>
        <v>13</v>
      </c>
      <c r="AB98" s="54">
        <f t="shared" si="9"/>
        <v>1</v>
      </c>
      <c r="AC98" s="53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1:48" ht="21" customHeight="1">
      <c r="A99" s="77">
        <v>9</v>
      </c>
      <c r="B99" s="56" t="s">
        <v>349</v>
      </c>
      <c r="C99" s="99">
        <f>IF(ISERROR(VLOOKUP(B99,'Race 1'!$B$11:$H$43,6,FALSE))," ",VLOOKUP(B99,'Race 1'!$B$11:$H$43,6,FALSE))</f>
        <v>0.63043478260869568</v>
      </c>
      <c r="D99" s="58">
        <f>IF(ISERROR(VLOOKUP(B99,'Race 1'!$B$11:$H$43,7,FALSE)),"0",VLOOKUP(B99,'Race 1'!$B$11:$H$43,7,FALSE))</f>
        <v>12</v>
      </c>
      <c r="E99" s="99" t="str">
        <f>IF(ISERROR(VLOOKUP($B99,'Race 2'!$B$11:$G$34,6,FALSE))," ",VLOOKUP($B99,'Race 2'!$B$11:$G$34,6,FALSE))</f>
        <v xml:space="preserve"> </v>
      </c>
      <c r="F99" s="58" t="str">
        <f>IF(ISERROR(VLOOKUP($B99,'Race 2'!$B$11:$H$34,7,FALSE)),"0",VLOOKUP($B99,'Race 2'!$B$11:$H$34,7,FALSE))</f>
        <v>0</v>
      </c>
      <c r="G99" s="99" t="str">
        <f>IF(ISERROR(VLOOKUP($B99,'Race 3'!$B$11:$G$37,6,FALSE))," ",VLOOKUP($B99,'Race 3'!$B$11:$G$37,6,FALSE))</f>
        <v xml:space="preserve"> </v>
      </c>
      <c r="H99" s="58" t="str">
        <f>IF(ISERROR(VLOOKUP($B99,'Race 3'!$B$11:$H$37,7,FALSE)),"0",VLOOKUP($B99,'Race 3'!$B$11:$H$37,7,FALSE))</f>
        <v>0</v>
      </c>
      <c r="I99" s="57" t="str">
        <f>IF(ISERROR(VLOOKUP($B99,'Race 4'!$B$11:$G$39,6,FALSE))," ",VLOOKUP($B99,'Race 4'!$B$11:$G$39,6,FALSE))</f>
        <v xml:space="preserve"> </v>
      </c>
      <c r="J99" s="58" t="str">
        <f>IF(ISERROR(VLOOKUP($B99,'Race 4'!$B$11:$H$39,7,FALSE)),"0",VLOOKUP($B99,'Race 4'!$B$11:$H$39,7,FALSE))</f>
        <v>0</v>
      </c>
      <c r="K99" s="57" t="str">
        <f>IF(ISERROR(VLOOKUP($B99,'Race 5'!$B$11:$H$37,6,FALSE))," ",VLOOKUP($B99,'Race 5'!$B$11:$H$37,6,FALSE))</f>
        <v xml:space="preserve"> </v>
      </c>
      <c r="L99" s="58" t="str">
        <f>IF(ISERROR(VLOOKUP($B99,'Race 5'!$B$11:$H$37,7,FALSE)),"0",VLOOKUP($B99,'Race 5'!$B$11:$H$37,7,FALSE))</f>
        <v>0</v>
      </c>
      <c r="M99" s="57" t="str">
        <f>IF(ISERROR(VLOOKUP($B99,'Race 6'!$B$11:$H$50,6,FALSE))," ",VLOOKUP($B99,'Race 6'!$B$11:$H$50,6,FALSE))</f>
        <v xml:space="preserve"> </v>
      </c>
      <c r="N99" s="58" t="str">
        <f>IF(ISERROR(VLOOKUP($B99,'Race 6'!$B$11:$H$50,7,FALSE)),"0",VLOOKUP($B99,'Race 6'!$B$11:$H$50,7,FALSE))</f>
        <v>0</v>
      </c>
      <c r="O99" s="57" t="str">
        <f>IF(ISERROR(VLOOKUP($B99,'Race 7'!$B$11:$H$37,6,FALSE))," ",VLOOKUP($B99,'Race 7'!$B$11:$H$37,6,FALSE))</f>
        <v xml:space="preserve"> </v>
      </c>
      <c r="P99" s="58" t="str">
        <f>IF(ISERROR(VLOOKUP($B99,'Race 7'!$B$11:$H$37,7,FALSE)),"0",VLOOKUP($B99,'Race 7'!$B$11:$H$37,7,FALSE))</f>
        <v>0</v>
      </c>
      <c r="Q99" s="57" t="str">
        <f>IF(ISERROR(VLOOKUP($B99,'Race 8'!$B$11:$H$37,6,FALSE))," ",VLOOKUP($B99,'Race 8'!$B$11:$H$37,6,FALSE))</f>
        <v xml:space="preserve"> </v>
      </c>
      <c r="R99" s="58" t="str">
        <f>IF(ISERROR(VLOOKUP($B99,'Race 8'!$B$11:$H$37,7,FALSE)),"0",VLOOKUP($B99,'Race 8'!$B$11:$H$37,7,FALSE))</f>
        <v>0</v>
      </c>
      <c r="S99" s="57" t="str">
        <f>IF(ISERROR(VLOOKUP($B99,'Race 9'!$B$11:$H$37,6,FALSE))," ",VLOOKUP($B99,'Race 9'!$B$11:$H$37,6,FALSE))</f>
        <v xml:space="preserve"> </v>
      </c>
      <c r="T99" s="58" t="str">
        <f>IF(ISERROR(VLOOKUP($B99,'Race 9'!$B$11:$H$37,7,FALSE)),"0",VLOOKUP($B99,'Race 9'!$B$11:$H$37,7,FALSE))</f>
        <v>0</v>
      </c>
      <c r="U99" s="57" t="str">
        <f>IF(ISERROR(VLOOKUP($B99,'Race 10'!$B$11:$H$35,6,FALSE))," ",VLOOKUP($B99,'Race 10'!$B$11:$H$35,6,FALSE))</f>
        <v xml:space="preserve"> </v>
      </c>
      <c r="V99" s="58" t="str">
        <f>IF(ISERROR(VLOOKUP($B99,'Race 10'!$B$11:$H$35,7,FALSE)),"0",VLOOKUP($B99,'Race 10'!$B$11:$H$35,7,FALSE))</f>
        <v>0</v>
      </c>
      <c r="W99" s="57" t="str">
        <f>IF(ISERROR(VLOOKUP($B99,'Race 11'!$B$11:$H$37,6,FALSE))," ",VLOOKUP($B99,'Race 11'!$B$11:$H$37,6,FALSE))</f>
        <v xml:space="preserve"> </v>
      </c>
      <c r="X99" s="58" t="str">
        <f>IF(ISERROR(VLOOKUP($B99,'Race 11'!$B$11:$H$37,7,FALSE)),"0",VLOOKUP($B99,'Race 11'!$B$11:$H$37,7,FALSE))</f>
        <v>0</v>
      </c>
      <c r="Y99" s="57" t="str">
        <f>IF(ISERROR(VLOOKUP($B99,'Race 12'!$B$11:$H$41,6,FALSE))," ",VLOOKUP($B99,'Race 12'!$B$11:$H$41,6,FALSE))</f>
        <v xml:space="preserve"> </v>
      </c>
      <c r="Z99" s="58" t="str">
        <f>IF(ISERROR(VLOOKUP($B99,'Race 12'!$B$11:$H$41,7,FALSE)),"0",VLOOKUP($B99,'Race 12'!$B$11:$H$41,7,FALSE))</f>
        <v>0</v>
      </c>
      <c r="AA99" s="100">
        <f t="shared" si="8"/>
        <v>12</v>
      </c>
      <c r="AB99" s="54">
        <f t="shared" si="9"/>
        <v>1</v>
      </c>
      <c r="AC99" s="53"/>
      <c r="AD99" s="34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1:48" ht="21" customHeight="1">
      <c r="A100" s="77">
        <v>10</v>
      </c>
      <c r="B100" s="56" t="s">
        <v>58</v>
      </c>
      <c r="C100" s="99">
        <f>IF(ISERROR(VLOOKUP(B100,'Race 1'!$B$11:$H$43,6,FALSE))," ",VLOOKUP(B100,'Race 1'!$B$11:$H$43,6,FALSE))</f>
        <v>0.61976301311891668</v>
      </c>
      <c r="D100" s="58">
        <f>IF(ISERROR(VLOOKUP(B100,'Race 1'!$B$11:$H$43,7,FALSE)),"0",VLOOKUP(B100,'Race 1'!$B$11:$H$43,7,FALSE))</f>
        <v>11</v>
      </c>
      <c r="E100" s="99" t="str">
        <f>IF(ISERROR(VLOOKUP($B100,'Race 2'!$B$11:$G$34,6,FALSE))," ",VLOOKUP($B100,'Race 2'!$B$11:$G$34,6,FALSE))</f>
        <v xml:space="preserve"> </v>
      </c>
      <c r="F100" s="58" t="str">
        <f>IF(ISERROR(VLOOKUP($B100,'Race 2'!$B$11:$H$34,7,FALSE)),"0",VLOOKUP($B100,'Race 2'!$B$11:$H$34,7,FALSE))</f>
        <v>0</v>
      </c>
      <c r="G100" s="99" t="str">
        <f>IF(ISERROR(VLOOKUP($B100,'Race 3'!$B$11:$G$37,6,FALSE))," ",VLOOKUP($B100,'Race 3'!$B$11:$G$37,6,FALSE))</f>
        <v xml:space="preserve"> </v>
      </c>
      <c r="H100" s="58" t="str">
        <f>IF(ISERROR(VLOOKUP($B100,'Race 3'!$B$11:$H$37,7,FALSE)),"0",VLOOKUP($B100,'Race 3'!$B$11:$H$37,7,FALSE))</f>
        <v>0</v>
      </c>
      <c r="I100" s="57" t="str">
        <f>IF(ISERROR(VLOOKUP($B100,'Race 4'!$B$11:$G$39,6,FALSE))," ",VLOOKUP($B100,'Race 4'!$B$11:$G$39,6,FALSE))</f>
        <v xml:space="preserve"> </v>
      </c>
      <c r="J100" s="58" t="str">
        <f>IF(ISERROR(VLOOKUP($B100,'Race 4'!$B$11:$H$39,7,FALSE)),"0",VLOOKUP($B100,'Race 4'!$B$11:$H$39,7,FALSE))</f>
        <v>0</v>
      </c>
      <c r="K100" s="57" t="str">
        <f>IF(ISERROR(VLOOKUP($B100,'Race 5'!$B$11:$H$37,6,FALSE))," ",VLOOKUP($B100,'Race 5'!$B$11:$H$37,6,FALSE))</f>
        <v xml:space="preserve"> </v>
      </c>
      <c r="L100" s="58" t="str">
        <f>IF(ISERROR(VLOOKUP($B100,'Race 5'!$B$11:$H$37,7,FALSE)),"0",VLOOKUP($B100,'Race 5'!$B$11:$H$37,7,FALSE))</f>
        <v>0</v>
      </c>
      <c r="M100" s="57" t="str">
        <f>IF(ISERROR(VLOOKUP($B100,'Race 6'!$B$11:$H$50,6,FALSE))," ",VLOOKUP($B100,'Race 6'!$B$11:$H$50,6,FALSE))</f>
        <v xml:space="preserve"> </v>
      </c>
      <c r="N100" s="58" t="str">
        <f>IF(ISERROR(VLOOKUP($B100,'Race 6'!$B$11:$H$50,7,FALSE)),"0",VLOOKUP($B100,'Race 6'!$B$11:$H$50,7,FALSE))</f>
        <v>0</v>
      </c>
      <c r="O100" s="57" t="str">
        <f>IF(ISERROR(VLOOKUP($B100,'Race 7'!$B$11:$H$37,6,FALSE))," ",VLOOKUP($B100,'Race 7'!$B$11:$H$37,6,FALSE))</f>
        <v xml:space="preserve"> </v>
      </c>
      <c r="P100" s="58" t="str">
        <f>IF(ISERROR(VLOOKUP($B100,'Race 7'!$B$11:$H$37,7,FALSE)),"0",VLOOKUP($B100,'Race 7'!$B$11:$H$37,7,FALSE))</f>
        <v>0</v>
      </c>
      <c r="Q100" s="57" t="str">
        <f>IF(ISERROR(VLOOKUP($B100,'Race 8'!$B$11:$H$37,6,FALSE))," ",VLOOKUP($B100,'Race 8'!$B$11:$H$37,6,FALSE))</f>
        <v xml:space="preserve"> </v>
      </c>
      <c r="R100" s="58" t="str">
        <f>IF(ISERROR(VLOOKUP($B100,'Race 8'!$B$11:$H$37,7,FALSE)),"0",VLOOKUP($B100,'Race 8'!$B$11:$H$37,7,FALSE))</f>
        <v>0</v>
      </c>
      <c r="S100" s="57" t="str">
        <f>IF(ISERROR(VLOOKUP($B100,'Race 9'!$B$11:$H$37,6,FALSE))," ",VLOOKUP($B100,'Race 9'!$B$11:$H$37,6,FALSE))</f>
        <v xml:space="preserve"> </v>
      </c>
      <c r="T100" s="58" t="str">
        <f>IF(ISERROR(VLOOKUP($B100,'Race 9'!$B$11:$H$37,7,FALSE)),"0",VLOOKUP($B100,'Race 9'!$B$11:$H$37,7,FALSE))</f>
        <v>0</v>
      </c>
      <c r="U100" s="57" t="str">
        <f>IF(ISERROR(VLOOKUP($B100,'Race 10'!$B$11:$H$35,6,FALSE))," ",VLOOKUP($B100,'Race 10'!$B$11:$H$35,6,FALSE))</f>
        <v xml:space="preserve"> </v>
      </c>
      <c r="V100" s="58" t="str">
        <f>IF(ISERROR(VLOOKUP($B100,'Race 10'!$B$11:$H$35,7,FALSE)),"0",VLOOKUP($B100,'Race 10'!$B$11:$H$35,7,FALSE))</f>
        <v>0</v>
      </c>
      <c r="W100" s="57" t="str">
        <f>IF(ISERROR(VLOOKUP($B100,'Race 11'!$B$11:$H$37,6,FALSE))," ",VLOOKUP($B100,'Race 11'!$B$11:$H$37,6,FALSE))</f>
        <v xml:space="preserve"> </v>
      </c>
      <c r="X100" s="58" t="str">
        <f>IF(ISERROR(VLOOKUP($B100,'Race 11'!$B$11:$H$37,7,FALSE)),"0",VLOOKUP($B100,'Race 11'!$B$11:$H$37,7,FALSE))</f>
        <v>0</v>
      </c>
      <c r="Y100" s="57" t="str">
        <f>IF(ISERROR(VLOOKUP($B100,'Race 12'!$B$11:$H$41,6,FALSE))," ",VLOOKUP($B100,'Race 12'!$B$11:$H$41,6,FALSE))</f>
        <v xml:space="preserve"> </v>
      </c>
      <c r="Z100" s="58" t="str">
        <f>IF(ISERROR(VLOOKUP($B100,'Race 12'!$B$11:$H$41,7,FALSE)),"0",VLOOKUP($B100,'Race 12'!$B$11:$H$41,7,FALSE))</f>
        <v>0</v>
      </c>
      <c r="AA100" s="100">
        <f t="shared" si="8"/>
        <v>11</v>
      </c>
      <c r="AB100" s="54">
        <f t="shared" si="9"/>
        <v>1</v>
      </c>
      <c r="AC100" s="53"/>
      <c r="AD100" s="34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1:48" ht="21" customHeight="1">
      <c r="A101" s="77">
        <v>11</v>
      </c>
      <c r="B101" s="56" t="s">
        <v>477</v>
      </c>
      <c r="C101" s="99">
        <f>IF(ISERROR(VLOOKUP(B101,'Race 1'!$B$11:$H$43,6,FALSE))," ",VLOOKUP(B101,'Race 1'!$B$11:$H$43,6,FALSE))</f>
        <v>0.60037523452157604</v>
      </c>
      <c r="D101" s="58">
        <f>IF(ISERROR(VLOOKUP(B101,'Race 1'!$B$11:$H$43,7,FALSE)),"0",VLOOKUP(B101,'Race 1'!$B$11:$H$43,7,FALSE))</f>
        <v>10</v>
      </c>
      <c r="E101" s="99" t="str">
        <f>IF(ISERROR(VLOOKUP($B101,'Race 2'!$B$11:$G$34,6,FALSE))," ",VLOOKUP($B101,'Race 2'!$B$11:$G$34,6,FALSE))</f>
        <v xml:space="preserve"> </v>
      </c>
      <c r="F101" s="58" t="str">
        <f>IF(ISERROR(VLOOKUP($B101,'Race 2'!$B$11:$H$34,7,FALSE)),"0",VLOOKUP($B101,'Race 2'!$B$11:$H$34,7,FALSE))</f>
        <v>0</v>
      </c>
      <c r="G101" s="99" t="str">
        <f>IF(ISERROR(VLOOKUP($B101,'Race 3'!$B$11:$G$37,6,FALSE))," ",VLOOKUP($B101,'Race 3'!$B$11:$G$37,6,FALSE))</f>
        <v xml:space="preserve"> </v>
      </c>
      <c r="H101" s="58" t="str">
        <f>IF(ISERROR(VLOOKUP($B101,'Race 3'!$B$11:$H$37,7,FALSE)),"0",VLOOKUP($B101,'Race 3'!$B$11:$H$37,7,FALSE))</f>
        <v>0</v>
      </c>
      <c r="I101" s="57" t="str">
        <f>IF(ISERROR(VLOOKUP($B101,'Race 4'!$B$11:$G$39,6,FALSE))," ",VLOOKUP($B101,'Race 4'!$B$11:$G$39,6,FALSE))</f>
        <v xml:space="preserve"> </v>
      </c>
      <c r="J101" s="58" t="str">
        <f>IF(ISERROR(VLOOKUP($B101,'Race 4'!$B$11:$H$39,7,FALSE)),"0",VLOOKUP($B101,'Race 4'!$B$11:$H$39,7,FALSE))</f>
        <v>0</v>
      </c>
      <c r="K101" s="57" t="str">
        <f>IF(ISERROR(VLOOKUP($B101,'Race 5'!$B$11:$H$37,6,FALSE))," ",VLOOKUP($B101,'Race 5'!$B$11:$H$37,6,FALSE))</f>
        <v xml:space="preserve"> </v>
      </c>
      <c r="L101" s="58" t="str">
        <f>IF(ISERROR(VLOOKUP($B101,'Race 5'!$B$11:$H$37,7,FALSE)),"0",VLOOKUP($B101,'Race 5'!$B$11:$H$37,7,FALSE))</f>
        <v>0</v>
      </c>
      <c r="M101" s="57" t="str">
        <f>IF(ISERROR(VLOOKUP($B101,'Race 6'!$B$11:$H$50,6,FALSE))," ",VLOOKUP($B101,'Race 6'!$B$11:$H$50,6,FALSE))</f>
        <v xml:space="preserve"> </v>
      </c>
      <c r="N101" s="58" t="str">
        <f>IF(ISERROR(VLOOKUP($B101,'Race 6'!$B$11:$H$50,7,FALSE)),"0",VLOOKUP($B101,'Race 6'!$B$11:$H$50,7,FALSE))</f>
        <v>0</v>
      </c>
      <c r="O101" s="57" t="str">
        <f>IF(ISERROR(VLOOKUP($B101,'Race 7'!$B$11:$H$37,6,FALSE))," ",VLOOKUP($B101,'Race 7'!$B$11:$H$37,6,FALSE))</f>
        <v xml:space="preserve"> </v>
      </c>
      <c r="P101" s="58" t="str">
        <f>IF(ISERROR(VLOOKUP($B101,'Race 7'!$B$11:$H$37,7,FALSE)),"0",VLOOKUP($B101,'Race 7'!$B$11:$H$37,7,FALSE))</f>
        <v>0</v>
      </c>
      <c r="Q101" s="57" t="str">
        <f>IF(ISERROR(VLOOKUP($B101,'Race 8'!$B$11:$H$37,6,FALSE))," ",VLOOKUP($B101,'Race 8'!$B$11:$H$37,6,FALSE))</f>
        <v xml:space="preserve"> </v>
      </c>
      <c r="R101" s="58" t="str">
        <f>IF(ISERROR(VLOOKUP($B101,'Race 8'!$B$11:$H$37,7,FALSE)),"0",VLOOKUP($B101,'Race 8'!$B$11:$H$37,7,FALSE))</f>
        <v>0</v>
      </c>
      <c r="S101" s="57" t="str">
        <f>IF(ISERROR(VLOOKUP($B101,'Race 9'!$B$11:$H$37,6,FALSE))," ",VLOOKUP($B101,'Race 9'!$B$11:$H$37,6,FALSE))</f>
        <v xml:space="preserve"> </v>
      </c>
      <c r="T101" s="58" t="str">
        <f>IF(ISERROR(VLOOKUP($B101,'Race 9'!$B$11:$H$37,7,FALSE)),"0",VLOOKUP($B101,'Race 9'!$B$11:$H$37,7,FALSE))</f>
        <v>0</v>
      </c>
      <c r="U101" s="57" t="str">
        <f>IF(ISERROR(VLOOKUP($B101,'Race 10'!$B$11:$H$35,6,FALSE))," ",VLOOKUP($B101,'Race 10'!$B$11:$H$35,6,FALSE))</f>
        <v xml:space="preserve"> </v>
      </c>
      <c r="V101" s="58" t="str">
        <f>IF(ISERROR(VLOOKUP($B101,'Race 10'!$B$11:$H$35,7,FALSE)),"0",VLOOKUP($B101,'Race 10'!$B$11:$H$35,7,FALSE))</f>
        <v>0</v>
      </c>
      <c r="W101" s="57" t="str">
        <f>IF(ISERROR(VLOOKUP($B101,'Race 11'!$B$11:$H$37,6,FALSE))," ",VLOOKUP($B101,'Race 11'!$B$11:$H$37,6,FALSE))</f>
        <v xml:space="preserve"> </v>
      </c>
      <c r="X101" s="58" t="str">
        <f>IF(ISERROR(VLOOKUP($B101,'Race 11'!$B$11:$H$37,7,FALSE)),"0",VLOOKUP($B101,'Race 11'!$B$11:$H$37,7,FALSE))</f>
        <v>0</v>
      </c>
      <c r="Y101" s="57" t="str">
        <f>IF(ISERROR(VLOOKUP($B101,'Race 12'!$B$11:$H$41,6,FALSE))," ",VLOOKUP($B101,'Race 12'!$B$11:$H$41,6,FALSE))</f>
        <v xml:space="preserve"> </v>
      </c>
      <c r="Z101" s="58" t="str">
        <f>IF(ISERROR(VLOOKUP($B101,'Race 12'!$B$11:$H$41,7,FALSE)),"0",VLOOKUP($B101,'Race 12'!$B$11:$H$41,7,FALSE))</f>
        <v>0</v>
      </c>
      <c r="AA101" s="100">
        <f t="shared" si="8"/>
        <v>10</v>
      </c>
      <c r="AB101" s="54">
        <f t="shared" si="9"/>
        <v>1</v>
      </c>
      <c r="AC101" s="53"/>
      <c r="AD101" s="34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1:48" ht="21" customHeight="1">
      <c r="A102" s="77">
        <v>12</v>
      </c>
      <c r="B102" s="56" t="s">
        <v>256</v>
      </c>
      <c r="C102" s="99">
        <f>IF(ISERROR(VLOOKUP(B102,'Race 1'!$B$11:$H$43,6,FALSE))," ",VLOOKUP(B102,'Race 1'!$B$11:$H$43,6,FALSE))</f>
        <v>0.59602224123182213</v>
      </c>
      <c r="D102" s="58">
        <f>IF(ISERROR(VLOOKUP(B102,'Race 1'!$B$11:$H$43,7,FALSE)),"0",VLOOKUP(B102,'Race 1'!$B$11:$H$43,7,FALSE))</f>
        <v>9</v>
      </c>
      <c r="E102" s="99" t="str">
        <f>IF(ISERROR(VLOOKUP($B102,'Race 2'!$B$11:$G$34,6,FALSE))," ",VLOOKUP($B102,'Race 2'!$B$11:$G$34,6,FALSE))</f>
        <v xml:space="preserve"> </v>
      </c>
      <c r="F102" s="58" t="str">
        <f>IF(ISERROR(VLOOKUP($B102,'Race 2'!$B$11:$H$34,7,FALSE)),"0",VLOOKUP($B102,'Race 2'!$B$11:$H$34,7,FALSE))</f>
        <v>0</v>
      </c>
      <c r="G102" s="99" t="str">
        <f>IF(ISERROR(VLOOKUP($B102,'Race 3'!$B$11:$G$37,6,FALSE))," ",VLOOKUP($B102,'Race 3'!$B$11:$G$37,6,FALSE))</f>
        <v xml:space="preserve"> </v>
      </c>
      <c r="H102" s="58" t="str">
        <f>IF(ISERROR(VLOOKUP($B102,'Race 3'!$B$11:$H$37,7,FALSE)),"0",VLOOKUP($B102,'Race 3'!$B$11:$H$37,7,FALSE))</f>
        <v>0</v>
      </c>
      <c r="I102" s="57" t="str">
        <f>IF(ISERROR(VLOOKUP($B102,'Race 4'!$B$11:$G$39,6,FALSE))," ",VLOOKUP($B102,'Race 4'!$B$11:$G$39,6,FALSE))</f>
        <v xml:space="preserve"> </v>
      </c>
      <c r="J102" s="58" t="str">
        <f>IF(ISERROR(VLOOKUP($B102,'Race 4'!$B$11:$H$39,7,FALSE)),"0",VLOOKUP($B102,'Race 4'!$B$11:$H$39,7,FALSE))</f>
        <v>0</v>
      </c>
      <c r="K102" s="57" t="str">
        <f>IF(ISERROR(VLOOKUP($B102,'Race 5'!$B$11:$H$37,6,FALSE))," ",VLOOKUP($B102,'Race 5'!$B$11:$H$37,6,FALSE))</f>
        <v xml:space="preserve"> </v>
      </c>
      <c r="L102" s="58" t="str">
        <f>IF(ISERROR(VLOOKUP($B102,'Race 5'!$B$11:$H$37,7,FALSE)),"0",VLOOKUP($B102,'Race 5'!$B$11:$H$37,7,FALSE))</f>
        <v>0</v>
      </c>
      <c r="M102" s="57" t="str">
        <f>IF(ISERROR(VLOOKUP($B102,'Race 6'!$B$11:$H$50,6,FALSE))," ",VLOOKUP($B102,'Race 6'!$B$11:$H$50,6,FALSE))</f>
        <v xml:space="preserve"> </v>
      </c>
      <c r="N102" s="58" t="str">
        <f>IF(ISERROR(VLOOKUP($B102,'Race 6'!$B$11:$H$50,7,FALSE)),"0",VLOOKUP($B102,'Race 6'!$B$11:$H$50,7,FALSE))</f>
        <v>0</v>
      </c>
      <c r="O102" s="57" t="str">
        <f>IF(ISERROR(VLOOKUP($B102,'Race 7'!$B$11:$H$37,6,FALSE))," ",VLOOKUP($B102,'Race 7'!$B$11:$H$37,6,FALSE))</f>
        <v xml:space="preserve"> </v>
      </c>
      <c r="P102" s="58" t="str">
        <f>IF(ISERROR(VLOOKUP($B102,'Race 7'!$B$11:$H$37,7,FALSE)),"0",VLOOKUP($B102,'Race 7'!$B$11:$H$37,7,FALSE))</f>
        <v>0</v>
      </c>
      <c r="Q102" s="57" t="str">
        <f>IF(ISERROR(VLOOKUP($B102,'Race 8'!$B$11:$H$37,6,FALSE))," ",VLOOKUP($B102,'Race 8'!$B$11:$H$37,6,FALSE))</f>
        <v xml:space="preserve"> </v>
      </c>
      <c r="R102" s="58" t="str">
        <f>IF(ISERROR(VLOOKUP($B102,'Race 8'!$B$11:$H$37,7,FALSE)),"0",VLOOKUP($B102,'Race 8'!$B$11:$H$37,7,FALSE))</f>
        <v>0</v>
      </c>
      <c r="S102" s="57" t="str">
        <f>IF(ISERROR(VLOOKUP($B102,'Race 9'!$B$11:$H$37,6,FALSE))," ",VLOOKUP($B102,'Race 9'!$B$11:$H$37,6,FALSE))</f>
        <v xml:space="preserve"> </v>
      </c>
      <c r="T102" s="58" t="str">
        <f>IF(ISERROR(VLOOKUP($B102,'Race 9'!$B$11:$H$37,7,FALSE)),"0",VLOOKUP($B102,'Race 9'!$B$11:$H$37,7,FALSE))</f>
        <v>0</v>
      </c>
      <c r="U102" s="57" t="str">
        <f>IF(ISERROR(VLOOKUP($B102,'Race 10'!$B$11:$H$35,6,FALSE))," ",VLOOKUP($B102,'Race 10'!$B$11:$H$35,6,FALSE))</f>
        <v xml:space="preserve"> </v>
      </c>
      <c r="V102" s="58" t="str">
        <f>IF(ISERROR(VLOOKUP($B102,'Race 10'!$B$11:$H$35,7,FALSE)),"0",VLOOKUP($B102,'Race 10'!$B$11:$H$35,7,FALSE))</f>
        <v>0</v>
      </c>
      <c r="W102" s="57" t="str">
        <f>IF(ISERROR(VLOOKUP($B102,'Race 11'!$B$11:$H$37,6,FALSE))," ",VLOOKUP($B102,'Race 11'!$B$11:$H$37,6,FALSE))</f>
        <v xml:space="preserve"> </v>
      </c>
      <c r="X102" s="58" t="str">
        <f>IF(ISERROR(VLOOKUP($B102,'Race 11'!$B$11:$H$37,7,FALSE)),"0",VLOOKUP($B102,'Race 11'!$B$11:$H$37,7,FALSE))</f>
        <v>0</v>
      </c>
      <c r="Y102" s="57" t="str">
        <f>IF(ISERROR(VLOOKUP($B102,'Race 12'!$B$11:$H$41,6,FALSE))," ",VLOOKUP($B102,'Race 12'!$B$11:$H$41,6,FALSE))</f>
        <v xml:space="preserve"> </v>
      </c>
      <c r="Z102" s="58" t="str">
        <f>IF(ISERROR(VLOOKUP($B102,'Race 12'!$B$11:$H$41,7,FALSE)),"0",VLOOKUP($B102,'Race 12'!$B$11:$H$41,7,FALSE))</f>
        <v>0</v>
      </c>
      <c r="AA102" s="100">
        <f t="shared" si="8"/>
        <v>9</v>
      </c>
      <c r="AB102" s="54">
        <f t="shared" si="9"/>
        <v>1</v>
      </c>
      <c r="AC102" s="53"/>
      <c r="AD102" s="34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1:48" ht="21" customHeight="1">
      <c r="A103" s="77">
        <v>13</v>
      </c>
      <c r="B103" s="56" t="s">
        <v>524</v>
      </c>
      <c r="C103" s="99">
        <f>IF(ISERROR(VLOOKUP(B103,'Race 1'!$B$11:$H$43,6,FALSE))," ",VLOOKUP(B103,'Race 1'!$B$11:$H$43,6,FALSE))</f>
        <v>0.58858925785602856</v>
      </c>
      <c r="D103" s="58">
        <f>IF(ISERROR(VLOOKUP(B103,'Race 1'!$B$11:$H$43,7,FALSE)),"0",VLOOKUP(B103,'Race 1'!$B$11:$H$43,7,FALSE))</f>
        <v>8</v>
      </c>
      <c r="E103" s="99" t="str">
        <f>IF(ISERROR(VLOOKUP($B103,'Race 2'!$B$11:$G$34,6,FALSE))," ",VLOOKUP($B103,'Race 2'!$B$11:$G$34,6,FALSE))</f>
        <v xml:space="preserve"> </v>
      </c>
      <c r="F103" s="58" t="str">
        <f>IF(ISERROR(VLOOKUP($B103,'Race 2'!$B$11:$H$34,7,FALSE)),"0",VLOOKUP($B103,'Race 2'!$B$11:$H$34,7,FALSE))</f>
        <v>0</v>
      </c>
      <c r="G103" s="99" t="str">
        <f>IF(ISERROR(VLOOKUP($B103,'Race 3'!$B$11:$G$37,6,FALSE))," ",VLOOKUP($B103,'Race 3'!$B$11:$G$37,6,FALSE))</f>
        <v xml:space="preserve"> </v>
      </c>
      <c r="H103" s="58" t="str">
        <f>IF(ISERROR(VLOOKUP($B103,'Race 3'!$B$11:$H$37,7,FALSE)),"0",VLOOKUP($B103,'Race 3'!$B$11:$H$37,7,FALSE))</f>
        <v>0</v>
      </c>
      <c r="I103" s="57" t="str">
        <f>IF(ISERROR(VLOOKUP($B103,'Race 4'!$B$11:$G$39,6,FALSE))," ",VLOOKUP($B103,'Race 4'!$B$11:$G$39,6,FALSE))</f>
        <v xml:space="preserve"> </v>
      </c>
      <c r="J103" s="58" t="str">
        <f>IF(ISERROR(VLOOKUP($B103,'Race 4'!$B$11:$H$39,7,FALSE)),"0",VLOOKUP($B103,'Race 4'!$B$11:$H$39,7,FALSE))</f>
        <v>0</v>
      </c>
      <c r="K103" s="57" t="str">
        <f>IF(ISERROR(VLOOKUP($B103,'Race 5'!$B$11:$H$37,6,FALSE))," ",VLOOKUP($B103,'Race 5'!$B$11:$H$37,6,FALSE))</f>
        <v xml:space="preserve"> </v>
      </c>
      <c r="L103" s="58" t="str">
        <f>IF(ISERROR(VLOOKUP($B103,'Race 5'!$B$11:$H$37,7,FALSE)),"0",VLOOKUP($B103,'Race 5'!$B$11:$H$37,7,FALSE))</f>
        <v>0</v>
      </c>
      <c r="M103" s="57" t="str">
        <f>IF(ISERROR(VLOOKUP($B103,'Race 6'!$B$11:$H$50,6,FALSE))," ",VLOOKUP($B103,'Race 6'!$B$11:$H$50,6,FALSE))</f>
        <v xml:space="preserve"> </v>
      </c>
      <c r="N103" s="58" t="str">
        <f>IF(ISERROR(VLOOKUP($B103,'Race 6'!$B$11:$H$50,7,FALSE)),"0",VLOOKUP($B103,'Race 6'!$B$11:$H$50,7,FALSE))</f>
        <v>0</v>
      </c>
      <c r="O103" s="57" t="str">
        <f>IF(ISERROR(VLOOKUP($B103,'Race 7'!$B$11:$H$37,6,FALSE))," ",VLOOKUP($B103,'Race 7'!$B$11:$H$37,6,FALSE))</f>
        <v xml:space="preserve"> </v>
      </c>
      <c r="P103" s="58" t="str">
        <f>IF(ISERROR(VLOOKUP($B103,'Race 7'!$B$11:$H$37,7,FALSE)),"0",VLOOKUP($B103,'Race 7'!$B$11:$H$37,7,FALSE))</f>
        <v>0</v>
      </c>
      <c r="Q103" s="57" t="str">
        <f>IF(ISERROR(VLOOKUP($B103,'Race 8'!$B$11:$H$37,6,FALSE))," ",VLOOKUP($B103,'Race 8'!$B$11:$H$37,6,FALSE))</f>
        <v xml:space="preserve"> </v>
      </c>
      <c r="R103" s="58" t="str">
        <f>IF(ISERROR(VLOOKUP($B103,'Race 8'!$B$11:$H$37,7,FALSE)),"0",VLOOKUP($B103,'Race 8'!$B$11:$H$37,7,FALSE))</f>
        <v>0</v>
      </c>
      <c r="S103" s="57" t="str">
        <f>IF(ISERROR(VLOOKUP($B103,'Race 9'!$B$11:$H$37,6,FALSE))," ",VLOOKUP($B103,'Race 9'!$B$11:$H$37,6,FALSE))</f>
        <v xml:space="preserve"> </v>
      </c>
      <c r="T103" s="58" t="str">
        <f>IF(ISERROR(VLOOKUP($B103,'Race 9'!$B$11:$H$37,7,FALSE)),"0",VLOOKUP($B103,'Race 9'!$B$11:$H$37,7,FALSE))</f>
        <v>0</v>
      </c>
      <c r="U103" s="57" t="str">
        <f>IF(ISERROR(VLOOKUP($B103,'Race 10'!$B$11:$H$35,6,FALSE))," ",VLOOKUP($B103,'Race 10'!$B$11:$H$35,6,FALSE))</f>
        <v xml:space="preserve"> </v>
      </c>
      <c r="V103" s="58" t="str">
        <f>IF(ISERROR(VLOOKUP($B103,'Race 10'!$B$11:$H$35,7,FALSE)),"0",VLOOKUP($B103,'Race 10'!$B$11:$H$35,7,FALSE))</f>
        <v>0</v>
      </c>
      <c r="W103" s="57" t="str">
        <f>IF(ISERROR(VLOOKUP($B103,'Race 11'!$B$11:$H$37,6,FALSE))," ",VLOOKUP($B103,'Race 11'!$B$11:$H$37,6,FALSE))</f>
        <v xml:space="preserve"> </v>
      </c>
      <c r="X103" s="58" t="str">
        <f>IF(ISERROR(VLOOKUP($B103,'Race 11'!$B$11:$H$37,7,FALSE)),"0",VLOOKUP($B103,'Race 11'!$B$11:$H$37,7,FALSE))</f>
        <v>0</v>
      </c>
      <c r="Y103" s="57" t="str">
        <f>IF(ISERROR(VLOOKUP($B103,'Race 12'!$B$11:$H$41,6,FALSE))," ",VLOOKUP($B103,'Race 12'!$B$11:$H$41,6,FALSE))</f>
        <v xml:space="preserve"> </v>
      </c>
      <c r="Z103" s="58" t="str">
        <f>IF(ISERROR(VLOOKUP($B103,'Race 12'!$B$11:$H$41,7,FALSE)),"0",VLOOKUP($B103,'Race 12'!$B$11:$H$41,7,FALSE))</f>
        <v>0</v>
      </c>
      <c r="AA103" s="100">
        <f t="shared" si="8"/>
        <v>8</v>
      </c>
      <c r="AB103" s="54">
        <f t="shared" si="9"/>
        <v>1</v>
      </c>
      <c r="AC103" s="35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1:48" ht="21" customHeight="1">
      <c r="A104" s="77">
        <v>14</v>
      </c>
      <c r="B104" s="56" t="s">
        <v>348</v>
      </c>
      <c r="C104" s="99">
        <f>IF(ISERROR(VLOOKUP(B104,'Race 1'!$B$11:$H$43,6,FALSE))," ",VLOOKUP(B104,'Race 1'!$B$11:$H$43,6,FALSE))</f>
        <v>0.58050406165382207</v>
      </c>
      <c r="D104" s="58">
        <f>IF(ISERROR(VLOOKUP(B104,'Race 1'!$B$11:$H$43,7,FALSE)),"0",VLOOKUP(B104,'Race 1'!$B$11:$H$43,7,FALSE))</f>
        <v>7</v>
      </c>
      <c r="E104" s="99" t="str">
        <f>IF(ISERROR(VLOOKUP($B104,'Race 2'!$B$11:$G$34,6,FALSE))," ",VLOOKUP($B104,'Race 2'!$B$11:$G$34,6,FALSE))</f>
        <v xml:space="preserve"> </v>
      </c>
      <c r="F104" s="58" t="str">
        <f>IF(ISERROR(VLOOKUP($B104,'Race 2'!$B$11:$H$34,7,FALSE)),"0",VLOOKUP($B104,'Race 2'!$B$11:$H$34,7,FALSE))</f>
        <v>0</v>
      </c>
      <c r="G104" s="99" t="str">
        <f>IF(ISERROR(VLOOKUP($B104,'Race 3'!$B$11:$G$37,6,FALSE))," ",VLOOKUP($B104,'Race 3'!$B$11:$G$37,6,FALSE))</f>
        <v xml:space="preserve"> </v>
      </c>
      <c r="H104" s="58" t="str">
        <f>IF(ISERROR(VLOOKUP($B104,'Race 3'!$B$11:$H$37,7,FALSE)),"0",VLOOKUP($B104,'Race 3'!$B$11:$H$37,7,FALSE))</f>
        <v>0</v>
      </c>
      <c r="I104" s="57" t="str">
        <f>IF(ISERROR(VLOOKUP($B104,'Race 4'!$B$11:$G$39,6,FALSE))," ",VLOOKUP($B104,'Race 4'!$B$11:$G$39,6,FALSE))</f>
        <v xml:space="preserve"> </v>
      </c>
      <c r="J104" s="58" t="str">
        <f>IF(ISERROR(VLOOKUP($B104,'Race 4'!$B$11:$H$39,7,FALSE)),"0",VLOOKUP($B104,'Race 4'!$B$11:$H$39,7,FALSE))</f>
        <v>0</v>
      </c>
      <c r="K104" s="57" t="str">
        <f>IF(ISERROR(VLOOKUP($B104,'Race 5'!$B$11:$H$37,6,FALSE))," ",VLOOKUP($B104,'Race 5'!$B$11:$H$37,6,FALSE))</f>
        <v xml:space="preserve"> </v>
      </c>
      <c r="L104" s="58" t="str">
        <f>IF(ISERROR(VLOOKUP($B104,'Race 5'!$B$11:$H$37,7,FALSE)),"0",VLOOKUP($B104,'Race 5'!$B$11:$H$37,7,FALSE))</f>
        <v>0</v>
      </c>
      <c r="M104" s="57" t="str">
        <f>IF(ISERROR(VLOOKUP($B104,'Race 6'!$B$11:$H$50,6,FALSE))," ",VLOOKUP($B104,'Race 6'!$B$11:$H$50,6,FALSE))</f>
        <v xml:space="preserve"> </v>
      </c>
      <c r="N104" s="58" t="str">
        <f>IF(ISERROR(VLOOKUP($B104,'Race 6'!$B$11:$H$50,7,FALSE)),"0",VLOOKUP($B104,'Race 6'!$B$11:$H$50,7,FALSE))</f>
        <v>0</v>
      </c>
      <c r="O104" s="57" t="str">
        <f>IF(ISERROR(VLOOKUP($B104,'Race 7'!$B$11:$H$37,6,FALSE))," ",VLOOKUP($B104,'Race 7'!$B$11:$H$37,6,FALSE))</f>
        <v xml:space="preserve"> </v>
      </c>
      <c r="P104" s="58" t="str">
        <f>IF(ISERROR(VLOOKUP($B104,'Race 7'!$B$11:$H$37,7,FALSE)),"0",VLOOKUP($B104,'Race 7'!$B$11:$H$37,7,FALSE))</f>
        <v>0</v>
      </c>
      <c r="Q104" s="57" t="str">
        <f>IF(ISERROR(VLOOKUP($B104,'Race 8'!$B$11:$H$37,6,FALSE))," ",VLOOKUP($B104,'Race 8'!$B$11:$H$37,6,FALSE))</f>
        <v xml:space="preserve"> </v>
      </c>
      <c r="R104" s="58" t="str">
        <f>IF(ISERROR(VLOOKUP($B104,'Race 8'!$B$11:$H$37,7,FALSE)),"0",VLOOKUP($B104,'Race 8'!$B$11:$H$37,7,FALSE))</f>
        <v>0</v>
      </c>
      <c r="S104" s="57" t="str">
        <f>IF(ISERROR(VLOOKUP($B104,'Race 9'!$B$11:$H$37,6,FALSE))," ",VLOOKUP($B104,'Race 9'!$B$11:$H$37,6,FALSE))</f>
        <v xml:space="preserve"> </v>
      </c>
      <c r="T104" s="58" t="str">
        <f>IF(ISERROR(VLOOKUP($B104,'Race 9'!$B$11:$H$37,7,FALSE)),"0",VLOOKUP($B104,'Race 9'!$B$11:$H$37,7,FALSE))</f>
        <v>0</v>
      </c>
      <c r="U104" s="57" t="str">
        <f>IF(ISERROR(VLOOKUP($B104,'Race 10'!$B$11:$H$35,6,FALSE))," ",VLOOKUP($B104,'Race 10'!$B$11:$H$35,6,FALSE))</f>
        <v xml:space="preserve"> </v>
      </c>
      <c r="V104" s="58" t="str">
        <f>IF(ISERROR(VLOOKUP($B104,'Race 10'!$B$11:$H$35,7,FALSE)),"0",VLOOKUP($B104,'Race 10'!$B$11:$H$35,7,FALSE))</f>
        <v>0</v>
      </c>
      <c r="W104" s="57" t="str">
        <f>IF(ISERROR(VLOOKUP($B104,'Race 11'!$B$11:$H$37,6,FALSE))," ",VLOOKUP($B104,'Race 11'!$B$11:$H$37,6,FALSE))</f>
        <v xml:space="preserve"> </v>
      </c>
      <c r="X104" s="58" t="str">
        <f>IF(ISERROR(VLOOKUP($B104,'Race 11'!$B$11:$H$37,7,FALSE)),"0",VLOOKUP($B104,'Race 11'!$B$11:$H$37,7,FALSE))</f>
        <v>0</v>
      </c>
      <c r="Y104" s="57" t="str">
        <f>IF(ISERROR(VLOOKUP($B104,'Race 12'!$B$11:$H$41,6,FALSE))," ",VLOOKUP($B104,'Race 12'!$B$11:$H$41,6,FALSE))</f>
        <v xml:space="preserve"> </v>
      </c>
      <c r="Z104" s="58" t="str">
        <f>IF(ISERROR(VLOOKUP($B104,'Race 12'!$B$11:$H$41,7,FALSE)),"0",VLOOKUP($B104,'Race 12'!$B$11:$H$41,7,FALSE))</f>
        <v>0</v>
      </c>
      <c r="AA104" s="100">
        <f t="shared" si="8"/>
        <v>7</v>
      </c>
      <c r="AB104" s="54">
        <f t="shared" si="9"/>
        <v>1</v>
      </c>
      <c r="AD104" s="3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1:48" ht="21" customHeight="1">
      <c r="A105" s="77">
        <v>15</v>
      </c>
      <c r="B105" s="56" t="s">
        <v>633</v>
      </c>
      <c r="C105" s="99">
        <f>IF(ISERROR(VLOOKUP(B105,'Race 1'!$B$11:$H$43,6,FALSE))," ",VLOOKUP(B105,'Race 1'!$B$11:$H$43,6,FALSE))</f>
        <v>0.56451944844618229</v>
      </c>
      <c r="D105" s="58">
        <f>IF(ISERROR(VLOOKUP(B105,'Race 1'!$B$11:$H$43,7,FALSE)),"0",VLOOKUP(B105,'Race 1'!$B$11:$H$43,7,FALSE))</f>
        <v>6</v>
      </c>
      <c r="E105" s="99" t="str">
        <f>IF(ISERROR(VLOOKUP($B105,'Race 2'!$B$11:$G$34,6,FALSE))," ",VLOOKUP($B105,'Race 2'!$B$11:$G$34,6,FALSE))</f>
        <v xml:space="preserve"> </v>
      </c>
      <c r="F105" s="58" t="str">
        <f>IF(ISERROR(VLOOKUP($B105,'Race 2'!$B$11:$H$34,7,FALSE)),"0",VLOOKUP($B105,'Race 2'!$B$11:$H$34,7,FALSE))</f>
        <v>0</v>
      </c>
      <c r="G105" s="99" t="str">
        <f>IF(ISERROR(VLOOKUP($B105,'Race 3'!$B$11:$G$37,6,FALSE))," ",VLOOKUP($B105,'Race 3'!$B$11:$G$37,6,FALSE))</f>
        <v xml:space="preserve"> </v>
      </c>
      <c r="H105" s="58" t="str">
        <f>IF(ISERROR(VLOOKUP($B105,'Race 3'!$B$11:$H$37,7,FALSE)),"0",VLOOKUP($B105,'Race 3'!$B$11:$H$37,7,FALSE))</f>
        <v>0</v>
      </c>
      <c r="I105" s="57" t="str">
        <f>IF(ISERROR(VLOOKUP($B105,'Race 4'!$B$11:$G$39,6,FALSE))," ",VLOOKUP($B105,'Race 4'!$B$11:$G$39,6,FALSE))</f>
        <v xml:space="preserve"> </v>
      </c>
      <c r="J105" s="58" t="str">
        <f>IF(ISERROR(VLOOKUP($B105,'Race 4'!$B$11:$H$39,7,FALSE)),"0",VLOOKUP($B105,'Race 4'!$B$11:$H$39,7,FALSE))</f>
        <v>0</v>
      </c>
      <c r="K105" s="57" t="str">
        <f>IF(ISERROR(VLOOKUP($B105,'Race 5'!$B$11:$H$37,6,FALSE))," ",VLOOKUP($B105,'Race 5'!$B$11:$H$37,6,FALSE))</f>
        <v xml:space="preserve"> </v>
      </c>
      <c r="L105" s="58" t="str">
        <f>IF(ISERROR(VLOOKUP($B105,'Race 5'!$B$11:$H$37,7,FALSE)),"0",VLOOKUP($B105,'Race 5'!$B$11:$H$37,7,FALSE))</f>
        <v>0</v>
      </c>
      <c r="M105" s="57" t="str">
        <f>IF(ISERROR(VLOOKUP($B105,'Race 6'!$B$11:$H$50,6,FALSE))," ",VLOOKUP($B105,'Race 6'!$B$11:$H$50,6,FALSE))</f>
        <v xml:space="preserve"> </v>
      </c>
      <c r="N105" s="58" t="str">
        <f>IF(ISERROR(VLOOKUP($B105,'Race 6'!$B$11:$H$50,7,FALSE)),"0",VLOOKUP($B105,'Race 6'!$B$11:$H$50,7,FALSE))</f>
        <v>0</v>
      </c>
      <c r="O105" s="57" t="str">
        <f>IF(ISERROR(VLOOKUP($B105,'Race 7'!$B$11:$H$37,6,FALSE))," ",VLOOKUP($B105,'Race 7'!$B$11:$H$37,6,FALSE))</f>
        <v xml:space="preserve"> </v>
      </c>
      <c r="P105" s="58" t="str">
        <f>IF(ISERROR(VLOOKUP($B105,'Race 7'!$B$11:$H$37,7,FALSE)),"0",VLOOKUP($B105,'Race 7'!$B$11:$H$37,7,FALSE))</f>
        <v>0</v>
      </c>
      <c r="Q105" s="57" t="str">
        <f>IF(ISERROR(VLOOKUP($B105,'Race 8'!$B$11:$H$37,6,FALSE))," ",VLOOKUP($B105,'Race 8'!$B$11:$H$37,6,FALSE))</f>
        <v xml:space="preserve"> </v>
      </c>
      <c r="R105" s="58" t="str">
        <f>IF(ISERROR(VLOOKUP($B105,'Race 8'!$B$11:$H$37,7,FALSE)),"0",VLOOKUP($B105,'Race 8'!$B$11:$H$37,7,FALSE))</f>
        <v>0</v>
      </c>
      <c r="S105" s="57" t="str">
        <f>IF(ISERROR(VLOOKUP($B105,'Race 9'!$B$11:$H$37,6,FALSE))," ",VLOOKUP($B105,'Race 9'!$B$11:$H$37,6,FALSE))</f>
        <v xml:space="preserve"> </v>
      </c>
      <c r="T105" s="58" t="str">
        <f>IF(ISERROR(VLOOKUP($B105,'Race 9'!$B$11:$H$37,7,FALSE)),"0",VLOOKUP($B105,'Race 9'!$B$11:$H$37,7,FALSE))</f>
        <v>0</v>
      </c>
      <c r="U105" s="57" t="str">
        <f>IF(ISERROR(VLOOKUP($B105,'Race 10'!$B$11:$H$35,6,FALSE))," ",VLOOKUP($B105,'Race 10'!$B$11:$H$35,6,FALSE))</f>
        <v xml:space="preserve"> </v>
      </c>
      <c r="V105" s="58" t="str">
        <f>IF(ISERROR(VLOOKUP($B105,'Race 10'!$B$11:$H$35,7,FALSE)),"0",VLOOKUP($B105,'Race 10'!$B$11:$H$35,7,FALSE))</f>
        <v>0</v>
      </c>
      <c r="W105" s="57" t="str">
        <f>IF(ISERROR(VLOOKUP($B105,'Race 11'!$B$11:$H$37,6,FALSE))," ",VLOOKUP($B105,'Race 11'!$B$11:$H$37,6,FALSE))</f>
        <v xml:space="preserve"> </v>
      </c>
      <c r="X105" s="58" t="str">
        <f>IF(ISERROR(VLOOKUP($B105,'Race 11'!$B$11:$H$37,7,FALSE)),"0",VLOOKUP($B105,'Race 11'!$B$11:$H$37,7,FALSE))</f>
        <v>0</v>
      </c>
      <c r="Y105" s="57" t="str">
        <f>IF(ISERROR(VLOOKUP($B105,'Race 12'!$B$11:$H$41,6,FALSE))," ",VLOOKUP($B105,'Race 12'!$B$11:$H$41,6,FALSE))</f>
        <v xml:space="preserve"> </v>
      </c>
      <c r="Z105" s="58" t="str">
        <f>IF(ISERROR(VLOOKUP($B105,'Race 12'!$B$11:$H$41,7,FALSE)),"0",VLOOKUP($B105,'Race 12'!$B$11:$H$41,7,FALSE))</f>
        <v>0</v>
      </c>
      <c r="AA105" s="100">
        <f t="shared" si="8"/>
        <v>6</v>
      </c>
      <c r="AB105" s="54">
        <f t="shared" si="9"/>
        <v>1</v>
      </c>
      <c r="AC105" s="53"/>
      <c r="AD105" s="34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1:48">
      <c r="A106" s="77">
        <v>16</v>
      </c>
      <c r="B106" s="56" t="s">
        <v>229</v>
      </c>
      <c r="C106" s="99">
        <f>IF(ISERROR(VLOOKUP(B106,'Race 1'!$B$11:$H$43,6,FALSE))," ",VLOOKUP(B106,'Race 1'!$B$11:$H$43,6,FALSE))</f>
        <v>0.5610983022427164</v>
      </c>
      <c r="D106" s="58">
        <f>IF(ISERROR(VLOOKUP(B106,'Race 1'!$B$11:$H$43,7,FALSE)),"0",VLOOKUP(B106,'Race 1'!$B$11:$H$43,7,FALSE))</f>
        <v>5</v>
      </c>
      <c r="E106" s="99" t="str">
        <f>IF(ISERROR(VLOOKUP($B106,'Race 2'!$B$11:$G$34,6,FALSE))," ",VLOOKUP($B106,'Race 2'!$B$11:$G$34,6,FALSE))</f>
        <v xml:space="preserve"> </v>
      </c>
      <c r="F106" s="58" t="str">
        <f>IF(ISERROR(VLOOKUP($B106,'Race 2'!$B$11:$H$34,7,FALSE)),"0",VLOOKUP($B106,'Race 2'!$B$11:$H$34,7,FALSE))</f>
        <v>0</v>
      </c>
      <c r="G106" s="99" t="str">
        <f>IF(ISERROR(VLOOKUP($B106,'Race 3'!$B$11:$G$37,6,FALSE))," ",VLOOKUP($B106,'Race 3'!$B$11:$G$37,6,FALSE))</f>
        <v xml:space="preserve"> </v>
      </c>
      <c r="H106" s="58" t="str">
        <f>IF(ISERROR(VLOOKUP($B106,'Race 3'!$B$11:$H$37,7,FALSE)),"0",VLOOKUP($B106,'Race 3'!$B$11:$H$37,7,FALSE))</f>
        <v>0</v>
      </c>
      <c r="I106" s="57" t="str">
        <f>IF(ISERROR(VLOOKUP($B106,'Race 4'!$B$11:$G$39,6,FALSE))," ",VLOOKUP($B106,'Race 4'!$B$11:$G$39,6,FALSE))</f>
        <v xml:space="preserve"> </v>
      </c>
      <c r="J106" s="58" t="str">
        <f>IF(ISERROR(VLOOKUP($B106,'Race 4'!$B$11:$H$39,7,FALSE)),"0",VLOOKUP($B106,'Race 4'!$B$11:$H$39,7,FALSE))</f>
        <v>0</v>
      </c>
      <c r="K106" s="57" t="str">
        <f>IF(ISERROR(VLOOKUP($B106,'Race 5'!$B$11:$H$37,6,FALSE))," ",VLOOKUP($B106,'Race 5'!$B$11:$H$37,6,FALSE))</f>
        <v xml:space="preserve"> </v>
      </c>
      <c r="L106" s="58" t="str">
        <f>IF(ISERROR(VLOOKUP($B106,'Race 5'!$B$11:$H$37,7,FALSE)),"0",VLOOKUP($B106,'Race 5'!$B$11:$H$37,7,FALSE))</f>
        <v>0</v>
      </c>
      <c r="M106" s="57" t="str">
        <f>IF(ISERROR(VLOOKUP($B106,'Race 6'!$B$11:$H$50,6,FALSE))," ",VLOOKUP($B106,'Race 6'!$B$11:$H$50,6,FALSE))</f>
        <v xml:space="preserve"> </v>
      </c>
      <c r="N106" s="58" t="str">
        <f>IF(ISERROR(VLOOKUP($B106,'Race 6'!$B$11:$H$50,7,FALSE)),"0",VLOOKUP($B106,'Race 6'!$B$11:$H$50,7,FALSE))</f>
        <v>0</v>
      </c>
      <c r="O106" s="57" t="str">
        <f>IF(ISERROR(VLOOKUP($B106,'Race 7'!$B$11:$H$37,6,FALSE))," ",VLOOKUP($B106,'Race 7'!$B$11:$H$37,6,FALSE))</f>
        <v xml:space="preserve"> </v>
      </c>
      <c r="P106" s="58" t="str">
        <f>IF(ISERROR(VLOOKUP($B106,'Race 7'!$B$11:$H$37,7,FALSE)),"0",VLOOKUP($B106,'Race 7'!$B$11:$H$37,7,FALSE))</f>
        <v>0</v>
      </c>
      <c r="Q106" s="57" t="str">
        <f>IF(ISERROR(VLOOKUP($B106,'Race 8'!$B$11:$H$37,6,FALSE))," ",VLOOKUP($B106,'Race 8'!$B$11:$H$37,6,FALSE))</f>
        <v xml:space="preserve"> </v>
      </c>
      <c r="R106" s="58" t="str">
        <f>IF(ISERROR(VLOOKUP($B106,'Race 8'!$B$11:$H$37,7,FALSE)),"0",VLOOKUP($B106,'Race 8'!$B$11:$H$37,7,FALSE))</f>
        <v>0</v>
      </c>
      <c r="S106" s="57" t="str">
        <f>IF(ISERROR(VLOOKUP($B106,'Race 9'!$B$11:$H$37,6,FALSE))," ",VLOOKUP($B106,'Race 9'!$B$11:$H$37,6,FALSE))</f>
        <v xml:space="preserve"> </v>
      </c>
      <c r="T106" s="58" t="str">
        <f>IF(ISERROR(VLOOKUP($B106,'Race 9'!$B$11:$H$37,7,FALSE)),"0",VLOOKUP($B106,'Race 9'!$B$11:$H$37,7,FALSE))</f>
        <v>0</v>
      </c>
      <c r="U106" s="57" t="str">
        <f>IF(ISERROR(VLOOKUP($B106,'Race 10'!$B$11:$H$35,6,FALSE))," ",VLOOKUP($B106,'Race 10'!$B$11:$H$35,6,FALSE))</f>
        <v xml:space="preserve"> </v>
      </c>
      <c r="V106" s="58" t="str">
        <f>IF(ISERROR(VLOOKUP($B106,'Race 10'!$B$11:$H$35,7,FALSE)),"0",VLOOKUP($B106,'Race 10'!$B$11:$H$35,7,FALSE))</f>
        <v>0</v>
      </c>
      <c r="W106" s="57" t="str">
        <f>IF(ISERROR(VLOOKUP($B106,'Race 11'!$B$11:$H$37,6,FALSE))," ",VLOOKUP($B106,'Race 11'!$B$11:$H$37,6,FALSE))</f>
        <v xml:space="preserve"> </v>
      </c>
      <c r="X106" s="58" t="str">
        <f>IF(ISERROR(VLOOKUP($B106,'Race 11'!$B$11:$H$37,7,FALSE)),"0",VLOOKUP($B106,'Race 11'!$B$11:$H$37,7,FALSE))</f>
        <v>0</v>
      </c>
      <c r="Y106" s="57" t="str">
        <f>IF(ISERROR(VLOOKUP($B106,'Race 12'!$B$11:$H$41,6,FALSE))," ",VLOOKUP($B106,'Race 12'!$B$11:$H$41,6,FALSE))</f>
        <v xml:space="preserve"> </v>
      </c>
      <c r="Z106" s="58" t="str">
        <f>IF(ISERROR(VLOOKUP($B106,'Race 12'!$B$11:$H$41,7,FALSE)),"0",VLOOKUP($B106,'Race 12'!$B$11:$H$41,7,FALSE))</f>
        <v>0</v>
      </c>
      <c r="AA106" s="100">
        <f t="shared" si="8"/>
        <v>5</v>
      </c>
      <c r="AB106" s="54">
        <f t="shared" si="9"/>
        <v>1</v>
      </c>
      <c r="AC106" s="53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1:48" ht="21" customHeight="1">
      <c r="A107" s="77">
        <v>17</v>
      </c>
      <c r="B107" s="56" t="s">
        <v>196</v>
      </c>
      <c r="C107" s="99">
        <f>IF(ISERROR(VLOOKUP(B107,'Race 1'!$B$11:$H$43,6,FALSE))," ",VLOOKUP(B107,'Race 1'!$B$11:$H$43,6,FALSE))</f>
        <v>0.5579047619047619</v>
      </c>
      <c r="D107" s="58">
        <f>IF(ISERROR(VLOOKUP(B107,'Race 1'!$B$11:$H$43,7,FALSE)),"0",VLOOKUP(B107,'Race 1'!$B$11:$H$43,7,FALSE))</f>
        <v>4</v>
      </c>
      <c r="E107" s="99" t="str">
        <f>IF(ISERROR(VLOOKUP($B107,'Race 2'!$B$11:$G$34,6,FALSE))," ",VLOOKUP($B107,'Race 2'!$B$11:$G$34,6,FALSE))</f>
        <v xml:space="preserve"> </v>
      </c>
      <c r="F107" s="58" t="str">
        <f>IF(ISERROR(VLOOKUP($B107,'Race 2'!$B$11:$H$34,7,FALSE)),"0",VLOOKUP($B107,'Race 2'!$B$11:$H$34,7,FALSE))</f>
        <v>0</v>
      </c>
      <c r="G107" s="99" t="str">
        <f>IF(ISERROR(VLOOKUP($B107,'Race 3'!$B$11:$G$37,6,FALSE))," ",VLOOKUP($B107,'Race 3'!$B$11:$G$37,6,FALSE))</f>
        <v xml:space="preserve"> </v>
      </c>
      <c r="H107" s="58" t="str">
        <f>IF(ISERROR(VLOOKUP($B107,'Race 3'!$B$11:$H$37,7,FALSE)),"0",VLOOKUP($B107,'Race 3'!$B$11:$H$37,7,FALSE))</f>
        <v>0</v>
      </c>
      <c r="I107" s="57" t="str">
        <f>IF(ISERROR(VLOOKUP($B107,'Race 4'!$B$11:$G$39,6,FALSE))," ",VLOOKUP($B107,'Race 4'!$B$11:$G$39,6,FALSE))</f>
        <v xml:space="preserve"> </v>
      </c>
      <c r="J107" s="58" t="str">
        <f>IF(ISERROR(VLOOKUP($B107,'Race 4'!$B$11:$H$39,7,FALSE)),"0",VLOOKUP($B107,'Race 4'!$B$11:$H$39,7,FALSE))</f>
        <v>0</v>
      </c>
      <c r="K107" s="57" t="str">
        <f>IF(ISERROR(VLOOKUP($B107,'Race 5'!$B$11:$H$37,6,FALSE))," ",VLOOKUP($B107,'Race 5'!$B$11:$H$37,6,FALSE))</f>
        <v xml:space="preserve"> </v>
      </c>
      <c r="L107" s="58" t="str">
        <f>IF(ISERROR(VLOOKUP($B107,'Race 5'!$B$11:$H$37,7,FALSE)),"0",VLOOKUP($B107,'Race 5'!$B$11:$H$37,7,FALSE))</f>
        <v>0</v>
      </c>
      <c r="M107" s="57" t="str">
        <f>IF(ISERROR(VLOOKUP($B107,'Race 6'!$B$11:$H$50,6,FALSE))," ",VLOOKUP($B107,'Race 6'!$B$11:$H$50,6,FALSE))</f>
        <v xml:space="preserve"> </v>
      </c>
      <c r="N107" s="58" t="str">
        <f>IF(ISERROR(VLOOKUP($B107,'Race 6'!$B$11:$H$50,7,FALSE)),"0",VLOOKUP($B107,'Race 6'!$B$11:$H$50,7,FALSE))</f>
        <v>0</v>
      </c>
      <c r="O107" s="57" t="str">
        <f>IF(ISERROR(VLOOKUP($B107,'Race 7'!$B$11:$H$37,6,FALSE))," ",VLOOKUP($B107,'Race 7'!$B$11:$H$37,6,FALSE))</f>
        <v xml:space="preserve"> </v>
      </c>
      <c r="P107" s="58" t="str">
        <f>IF(ISERROR(VLOOKUP($B107,'Race 7'!$B$11:$H$37,7,FALSE)),"0",VLOOKUP($B107,'Race 7'!$B$11:$H$37,7,FALSE))</f>
        <v>0</v>
      </c>
      <c r="Q107" s="57" t="str">
        <f>IF(ISERROR(VLOOKUP($B107,'Race 8'!$B$11:$H$37,6,FALSE))," ",VLOOKUP($B107,'Race 8'!$B$11:$H$37,6,FALSE))</f>
        <v xml:space="preserve"> </v>
      </c>
      <c r="R107" s="58" t="str">
        <f>IF(ISERROR(VLOOKUP($B107,'Race 8'!$B$11:$H$37,7,FALSE)),"0",VLOOKUP($B107,'Race 8'!$B$11:$H$37,7,FALSE))</f>
        <v>0</v>
      </c>
      <c r="S107" s="57" t="str">
        <f>IF(ISERROR(VLOOKUP($B107,'Race 9'!$B$11:$H$37,6,FALSE))," ",VLOOKUP($B107,'Race 9'!$B$11:$H$37,6,FALSE))</f>
        <v xml:space="preserve"> </v>
      </c>
      <c r="T107" s="58" t="str">
        <f>IF(ISERROR(VLOOKUP($B107,'Race 9'!$B$11:$H$37,7,FALSE)),"0",VLOOKUP($B107,'Race 9'!$B$11:$H$37,7,FALSE))</f>
        <v>0</v>
      </c>
      <c r="U107" s="57" t="str">
        <f>IF(ISERROR(VLOOKUP($B107,'Race 10'!$B$11:$H$35,6,FALSE))," ",VLOOKUP($B107,'Race 10'!$B$11:$H$35,6,FALSE))</f>
        <v xml:space="preserve"> </v>
      </c>
      <c r="V107" s="58" t="str">
        <f>IF(ISERROR(VLOOKUP($B107,'Race 10'!$B$11:$H$35,7,FALSE)),"0",VLOOKUP($B107,'Race 10'!$B$11:$H$35,7,FALSE))</f>
        <v>0</v>
      </c>
      <c r="W107" s="57" t="str">
        <f>IF(ISERROR(VLOOKUP($B107,'Race 11'!$B$11:$H$37,6,FALSE))," ",VLOOKUP($B107,'Race 11'!$B$11:$H$37,6,FALSE))</f>
        <v xml:space="preserve"> </v>
      </c>
      <c r="X107" s="58" t="str">
        <f>IF(ISERROR(VLOOKUP($B107,'Race 11'!$B$11:$H$37,7,FALSE)),"0",VLOOKUP($B107,'Race 11'!$B$11:$H$37,7,FALSE))</f>
        <v>0</v>
      </c>
      <c r="Y107" s="57" t="str">
        <f>IF(ISERROR(VLOOKUP($B107,'Race 12'!$B$11:$H$41,6,FALSE))," ",VLOOKUP($B107,'Race 12'!$B$11:$H$41,6,FALSE))</f>
        <v xml:space="preserve"> </v>
      </c>
      <c r="Z107" s="58" t="str">
        <f>IF(ISERROR(VLOOKUP($B107,'Race 12'!$B$11:$H$41,7,FALSE)),"0",VLOOKUP($B107,'Race 12'!$B$11:$H$41,7,FALSE))</f>
        <v>0</v>
      </c>
      <c r="AA107" s="100">
        <f t="shared" si="8"/>
        <v>4</v>
      </c>
      <c r="AB107" s="54">
        <f t="shared" si="9"/>
        <v>1</v>
      </c>
      <c r="AC107" s="53"/>
      <c r="AD107" s="34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1:48" ht="21" customHeight="1">
      <c r="A108" s="77">
        <v>18</v>
      </c>
      <c r="B108" s="56" t="s">
        <v>516</v>
      </c>
      <c r="C108" s="99">
        <f>IF(ISERROR(VLOOKUP(B108,'Race 1'!$B$11:$H$43,6,FALSE))," ",VLOOKUP(B108,'Race 1'!$B$11:$H$43,6,FALSE))</f>
        <v>0.55555555555555558</v>
      </c>
      <c r="D108" s="58">
        <f>IF(ISERROR(VLOOKUP(B108,'Race 1'!$B$11:$H$43,7,FALSE)),"0",VLOOKUP(B108,'Race 1'!$B$11:$H$43,7,FALSE))</f>
        <v>3</v>
      </c>
      <c r="E108" s="99" t="str">
        <f>IF(ISERROR(VLOOKUP($B108,'Race 2'!$B$11:$G$34,6,FALSE))," ",VLOOKUP($B108,'Race 2'!$B$11:$G$34,6,FALSE))</f>
        <v xml:space="preserve"> </v>
      </c>
      <c r="F108" s="58" t="str">
        <f>IF(ISERROR(VLOOKUP($B108,'Race 2'!$B$11:$H$34,7,FALSE)),"0",VLOOKUP($B108,'Race 2'!$B$11:$H$34,7,FALSE))</f>
        <v>0</v>
      </c>
      <c r="G108" s="99" t="str">
        <f>IF(ISERROR(VLOOKUP($B108,'Race 3'!$B$11:$G$37,6,FALSE))," ",VLOOKUP($B108,'Race 3'!$B$11:$G$37,6,FALSE))</f>
        <v xml:space="preserve"> </v>
      </c>
      <c r="H108" s="58" t="str">
        <f>IF(ISERROR(VLOOKUP($B108,'Race 3'!$B$11:$H$37,7,FALSE)),"0",VLOOKUP($B108,'Race 3'!$B$11:$H$37,7,FALSE))</f>
        <v>0</v>
      </c>
      <c r="I108" s="57" t="str">
        <f>IF(ISERROR(VLOOKUP($B108,'Race 4'!$B$11:$G$39,6,FALSE))," ",VLOOKUP($B108,'Race 4'!$B$11:$G$39,6,FALSE))</f>
        <v xml:space="preserve"> </v>
      </c>
      <c r="J108" s="58" t="str">
        <f>IF(ISERROR(VLOOKUP($B108,'Race 4'!$B$11:$H$39,7,FALSE)),"0",VLOOKUP($B108,'Race 4'!$B$11:$H$39,7,FALSE))</f>
        <v>0</v>
      </c>
      <c r="K108" s="57" t="str">
        <f>IF(ISERROR(VLOOKUP($B108,'Race 5'!$B$11:$H$37,6,FALSE))," ",VLOOKUP($B108,'Race 5'!$B$11:$H$37,6,FALSE))</f>
        <v xml:space="preserve"> </v>
      </c>
      <c r="L108" s="58" t="str">
        <f>IF(ISERROR(VLOOKUP($B108,'Race 5'!$B$11:$H$37,7,FALSE)),"0",VLOOKUP($B108,'Race 5'!$B$11:$H$37,7,FALSE))</f>
        <v>0</v>
      </c>
      <c r="M108" s="57" t="str">
        <f>IF(ISERROR(VLOOKUP($B108,'Race 6'!$B$11:$H$50,6,FALSE))," ",VLOOKUP($B108,'Race 6'!$B$11:$H$50,6,FALSE))</f>
        <v xml:space="preserve"> </v>
      </c>
      <c r="N108" s="58" t="str">
        <f>IF(ISERROR(VLOOKUP($B108,'Race 6'!$B$11:$H$50,7,FALSE)),"0",VLOOKUP($B108,'Race 6'!$B$11:$H$50,7,FALSE))</f>
        <v>0</v>
      </c>
      <c r="O108" s="57" t="str">
        <f>IF(ISERROR(VLOOKUP($B108,'Race 7'!$B$11:$H$37,6,FALSE))," ",VLOOKUP($B108,'Race 7'!$B$11:$H$37,6,FALSE))</f>
        <v xml:space="preserve"> </v>
      </c>
      <c r="P108" s="58" t="str">
        <f>IF(ISERROR(VLOOKUP($B108,'Race 7'!$B$11:$H$37,7,FALSE)),"0",VLOOKUP($B108,'Race 7'!$B$11:$H$37,7,FALSE))</f>
        <v>0</v>
      </c>
      <c r="Q108" s="57" t="str">
        <f>IF(ISERROR(VLOOKUP($B108,'Race 8'!$B$11:$H$37,6,FALSE))," ",VLOOKUP($B108,'Race 8'!$B$11:$H$37,6,FALSE))</f>
        <v xml:space="preserve"> </v>
      </c>
      <c r="R108" s="58" t="str">
        <f>IF(ISERROR(VLOOKUP($B108,'Race 8'!$B$11:$H$37,7,FALSE)),"0",VLOOKUP($B108,'Race 8'!$B$11:$H$37,7,FALSE))</f>
        <v>0</v>
      </c>
      <c r="S108" s="57" t="str">
        <f>IF(ISERROR(VLOOKUP($B108,'Race 9'!$B$11:$H$37,6,FALSE))," ",VLOOKUP($B108,'Race 9'!$B$11:$H$37,6,FALSE))</f>
        <v xml:space="preserve"> </v>
      </c>
      <c r="T108" s="58" t="str">
        <f>IF(ISERROR(VLOOKUP($B108,'Race 9'!$B$11:$H$37,7,FALSE)),"0",VLOOKUP($B108,'Race 9'!$B$11:$H$37,7,FALSE))</f>
        <v>0</v>
      </c>
      <c r="U108" s="57" t="str">
        <f>IF(ISERROR(VLOOKUP($B108,'Race 10'!$B$11:$H$35,6,FALSE))," ",VLOOKUP($B108,'Race 10'!$B$11:$H$35,6,FALSE))</f>
        <v xml:space="preserve"> </v>
      </c>
      <c r="V108" s="58" t="str">
        <f>IF(ISERROR(VLOOKUP($B108,'Race 10'!$B$11:$H$35,7,FALSE)),"0",VLOOKUP($B108,'Race 10'!$B$11:$H$35,7,FALSE))</f>
        <v>0</v>
      </c>
      <c r="W108" s="57" t="str">
        <f>IF(ISERROR(VLOOKUP($B108,'Race 11'!$B$11:$H$37,6,FALSE))," ",VLOOKUP($B108,'Race 11'!$B$11:$H$37,6,FALSE))</f>
        <v xml:space="preserve"> </v>
      </c>
      <c r="X108" s="58" t="str">
        <f>IF(ISERROR(VLOOKUP($B108,'Race 11'!$B$11:$H$37,7,FALSE)),"0",VLOOKUP($B108,'Race 11'!$B$11:$H$37,7,FALSE))</f>
        <v>0</v>
      </c>
      <c r="Y108" s="57" t="str">
        <f>IF(ISERROR(VLOOKUP($B108,'Race 12'!$B$11:$H$41,6,FALSE))," ",VLOOKUP($B108,'Race 12'!$B$11:$H$41,6,FALSE))</f>
        <v xml:space="preserve"> </v>
      </c>
      <c r="Z108" s="58" t="str">
        <f>IF(ISERROR(VLOOKUP($B108,'Race 12'!$B$11:$H$41,7,FALSE)),"0",VLOOKUP($B108,'Race 12'!$B$11:$H$41,7,FALSE))</f>
        <v>0</v>
      </c>
      <c r="AA108" s="100">
        <f t="shared" si="8"/>
        <v>3</v>
      </c>
      <c r="AB108" s="54">
        <f t="shared" si="9"/>
        <v>1</v>
      </c>
      <c r="AC108" s="53"/>
      <c r="AD108" s="34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1:48" ht="21" customHeight="1">
      <c r="A109" s="77">
        <v>19</v>
      </c>
      <c r="B109" s="56" t="s">
        <v>199</v>
      </c>
      <c r="C109" s="99">
        <f>IF(ISERROR(VLOOKUP(B109,'Race 1'!$B$11:$H$43,6,FALSE))," ",VLOOKUP(B109,'Race 1'!$B$11:$H$43,6,FALSE))</f>
        <v>0.53942969518190753</v>
      </c>
      <c r="D109" s="58">
        <f>IF(ISERROR(VLOOKUP(B109,'Race 1'!$B$11:$H$43,7,FALSE)),"0",VLOOKUP(B109,'Race 1'!$B$11:$H$43,7,FALSE))</f>
        <v>2</v>
      </c>
      <c r="E109" s="99" t="str">
        <f>IF(ISERROR(VLOOKUP($B109,'Race 2'!$B$11:$G$34,6,FALSE))," ",VLOOKUP($B109,'Race 2'!$B$11:$G$34,6,FALSE))</f>
        <v xml:space="preserve"> </v>
      </c>
      <c r="F109" s="58" t="str">
        <f>IF(ISERROR(VLOOKUP($B109,'Race 2'!$B$11:$H$34,7,FALSE)),"0",VLOOKUP($B109,'Race 2'!$B$11:$H$34,7,FALSE))</f>
        <v>0</v>
      </c>
      <c r="G109" s="99" t="str">
        <f>IF(ISERROR(VLOOKUP($B109,'Race 3'!$B$11:$G$37,6,FALSE))," ",VLOOKUP($B109,'Race 3'!$B$11:$G$37,6,FALSE))</f>
        <v xml:space="preserve"> </v>
      </c>
      <c r="H109" s="58" t="str">
        <f>IF(ISERROR(VLOOKUP($B109,'Race 3'!$B$11:$H$37,7,FALSE)),"0",VLOOKUP($B109,'Race 3'!$B$11:$H$37,7,FALSE))</f>
        <v>0</v>
      </c>
      <c r="I109" s="57" t="str">
        <f>IF(ISERROR(VLOOKUP($B109,'Race 4'!$B$11:$G$39,6,FALSE))," ",VLOOKUP($B109,'Race 4'!$B$11:$G$39,6,FALSE))</f>
        <v xml:space="preserve"> </v>
      </c>
      <c r="J109" s="58" t="str">
        <f>IF(ISERROR(VLOOKUP($B109,'Race 4'!$B$11:$H$39,7,FALSE)),"0",VLOOKUP($B109,'Race 4'!$B$11:$H$39,7,FALSE))</f>
        <v>0</v>
      </c>
      <c r="K109" s="57" t="str">
        <f>IF(ISERROR(VLOOKUP($B109,'Race 5'!$B$11:$H$37,6,FALSE))," ",VLOOKUP($B109,'Race 5'!$B$11:$H$37,6,FALSE))</f>
        <v xml:space="preserve"> </v>
      </c>
      <c r="L109" s="58" t="str">
        <f>IF(ISERROR(VLOOKUP($B109,'Race 5'!$B$11:$H$37,7,FALSE)),"0",VLOOKUP($B109,'Race 5'!$B$11:$H$37,7,FALSE))</f>
        <v>0</v>
      </c>
      <c r="M109" s="57" t="str">
        <f>IF(ISERROR(VLOOKUP($B109,'Race 6'!$B$11:$H$50,6,FALSE))," ",VLOOKUP($B109,'Race 6'!$B$11:$H$50,6,FALSE))</f>
        <v xml:space="preserve"> </v>
      </c>
      <c r="N109" s="58" t="str">
        <f>IF(ISERROR(VLOOKUP($B109,'Race 6'!$B$11:$H$50,7,FALSE)),"0",VLOOKUP($B109,'Race 6'!$B$11:$H$50,7,FALSE))</f>
        <v>0</v>
      </c>
      <c r="O109" s="57" t="str">
        <f>IF(ISERROR(VLOOKUP($B109,'Race 7'!$B$11:$H$37,6,FALSE))," ",VLOOKUP($B109,'Race 7'!$B$11:$H$37,6,FALSE))</f>
        <v xml:space="preserve"> </v>
      </c>
      <c r="P109" s="58" t="str">
        <f>IF(ISERROR(VLOOKUP($B109,'Race 7'!$B$11:$H$37,7,FALSE)),"0",VLOOKUP($B109,'Race 7'!$B$11:$H$37,7,FALSE))</f>
        <v>0</v>
      </c>
      <c r="Q109" s="57" t="str">
        <f>IF(ISERROR(VLOOKUP($B109,'Race 8'!$B$11:$H$37,6,FALSE))," ",VLOOKUP($B109,'Race 8'!$B$11:$H$37,6,FALSE))</f>
        <v xml:space="preserve"> </v>
      </c>
      <c r="R109" s="58" t="str">
        <f>IF(ISERROR(VLOOKUP($B109,'Race 8'!$B$11:$H$37,7,FALSE)),"0",VLOOKUP($B109,'Race 8'!$B$11:$H$37,7,FALSE))</f>
        <v>0</v>
      </c>
      <c r="S109" s="57" t="str">
        <f>IF(ISERROR(VLOOKUP($B109,'Race 9'!$B$11:$H$37,6,FALSE))," ",VLOOKUP($B109,'Race 9'!$B$11:$H$37,6,FALSE))</f>
        <v xml:space="preserve"> </v>
      </c>
      <c r="T109" s="58" t="str">
        <f>IF(ISERROR(VLOOKUP($B109,'Race 9'!$B$11:$H$37,7,FALSE)),"0",VLOOKUP($B109,'Race 9'!$B$11:$H$37,7,FALSE))</f>
        <v>0</v>
      </c>
      <c r="U109" s="57" t="str">
        <f>IF(ISERROR(VLOOKUP($B109,'Race 10'!$B$11:$H$35,6,FALSE))," ",VLOOKUP($B109,'Race 10'!$B$11:$H$35,6,FALSE))</f>
        <v xml:space="preserve"> </v>
      </c>
      <c r="V109" s="58" t="str">
        <f>IF(ISERROR(VLOOKUP($B109,'Race 10'!$B$11:$H$35,7,FALSE)),"0",VLOOKUP($B109,'Race 10'!$B$11:$H$35,7,FALSE))</f>
        <v>0</v>
      </c>
      <c r="W109" s="57" t="str">
        <f>IF(ISERROR(VLOOKUP($B109,'Race 11'!$B$11:$H$37,6,FALSE))," ",VLOOKUP($B109,'Race 11'!$B$11:$H$37,6,FALSE))</f>
        <v xml:space="preserve"> </v>
      </c>
      <c r="X109" s="58" t="str">
        <f>IF(ISERROR(VLOOKUP($B109,'Race 11'!$B$11:$H$37,7,FALSE)),"0",VLOOKUP($B109,'Race 11'!$B$11:$H$37,7,FALSE))</f>
        <v>0</v>
      </c>
      <c r="Y109" s="57" t="str">
        <f>IF(ISERROR(VLOOKUP($B109,'Race 12'!$B$11:$H$41,6,FALSE))," ",VLOOKUP($B109,'Race 12'!$B$11:$H$41,6,FALSE))</f>
        <v xml:space="preserve"> </v>
      </c>
      <c r="Z109" s="58" t="str">
        <f>IF(ISERROR(VLOOKUP($B109,'Race 12'!$B$11:$H$41,7,FALSE)),"0",VLOOKUP($B109,'Race 12'!$B$11:$H$41,7,FALSE))</f>
        <v>0</v>
      </c>
      <c r="AA109" s="100">
        <f t="shared" si="8"/>
        <v>2</v>
      </c>
      <c r="AB109" s="54">
        <f t="shared" si="9"/>
        <v>1</v>
      </c>
      <c r="AC109" s="35"/>
      <c r="AD109" s="34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1:48" ht="21" customHeight="1">
      <c r="A110" s="77">
        <v>20</v>
      </c>
      <c r="B110" s="56" t="s">
        <v>585</v>
      </c>
      <c r="C110" s="99">
        <f>IF(ISERROR(VLOOKUP(B110,'Race 1'!$B$11:$H$43,6,FALSE))," ",VLOOKUP(B110,'Race 1'!$B$11:$H$43,6,FALSE))</f>
        <v>0.52130467571644046</v>
      </c>
      <c r="D110" s="58">
        <f>IF(ISERROR(VLOOKUP(B110,'Race 1'!$B$11:$H$43,7,FALSE)),"0",VLOOKUP(B110,'Race 1'!$B$11:$H$43,7,FALSE))</f>
        <v>1</v>
      </c>
      <c r="E110" s="99" t="str">
        <f>IF(ISERROR(VLOOKUP($B110,'Race 2'!$B$11:$G$34,6,FALSE))," ",VLOOKUP($B110,'Race 2'!$B$11:$G$34,6,FALSE))</f>
        <v xml:space="preserve"> </v>
      </c>
      <c r="F110" s="58" t="str">
        <f>IF(ISERROR(VLOOKUP($B110,'Race 2'!$B$11:$H$34,7,FALSE)),"0",VLOOKUP($B110,'Race 2'!$B$11:$H$34,7,FALSE))</f>
        <v>0</v>
      </c>
      <c r="G110" s="99" t="str">
        <f>IF(ISERROR(VLOOKUP($B110,'Race 3'!$B$11:$G$37,6,FALSE))," ",VLOOKUP($B110,'Race 3'!$B$11:$G$37,6,FALSE))</f>
        <v xml:space="preserve"> </v>
      </c>
      <c r="H110" s="58" t="str">
        <f>IF(ISERROR(VLOOKUP($B110,'Race 3'!$B$11:$H$37,7,FALSE)),"0",VLOOKUP($B110,'Race 3'!$B$11:$H$37,7,FALSE))</f>
        <v>0</v>
      </c>
      <c r="I110" s="57" t="str">
        <f>IF(ISERROR(VLOOKUP($B110,'Race 4'!$B$11:$G$39,6,FALSE))," ",VLOOKUP($B110,'Race 4'!$B$11:$G$39,6,FALSE))</f>
        <v xml:space="preserve"> </v>
      </c>
      <c r="J110" s="58" t="str">
        <f>IF(ISERROR(VLOOKUP($B110,'Race 4'!$B$11:$H$39,7,FALSE)),"0",VLOOKUP($B110,'Race 4'!$B$11:$H$39,7,FALSE))</f>
        <v>0</v>
      </c>
      <c r="K110" s="57" t="str">
        <f>IF(ISERROR(VLOOKUP($B110,'Race 5'!$B$11:$H$37,6,FALSE))," ",VLOOKUP($B110,'Race 5'!$B$11:$H$37,6,FALSE))</f>
        <v xml:space="preserve"> </v>
      </c>
      <c r="L110" s="58" t="str">
        <f>IF(ISERROR(VLOOKUP($B110,'Race 5'!$B$11:$H$37,7,FALSE)),"0",VLOOKUP($B110,'Race 5'!$B$11:$H$37,7,FALSE))</f>
        <v>0</v>
      </c>
      <c r="M110" s="57" t="str">
        <f>IF(ISERROR(VLOOKUP($B110,'Race 6'!$B$11:$H$50,6,FALSE))," ",VLOOKUP($B110,'Race 6'!$B$11:$H$50,6,FALSE))</f>
        <v xml:space="preserve"> </v>
      </c>
      <c r="N110" s="58" t="str">
        <f>IF(ISERROR(VLOOKUP($B110,'Race 6'!$B$11:$H$50,7,FALSE)),"0",VLOOKUP($B110,'Race 6'!$B$11:$H$50,7,FALSE))</f>
        <v>0</v>
      </c>
      <c r="O110" s="57" t="str">
        <f>IF(ISERROR(VLOOKUP($B110,'Race 7'!$B$11:$H$37,6,FALSE))," ",VLOOKUP($B110,'Race 7'!$B$11:$H$37,6,FALSE))</f>
        <v xml:space="preserve"> </v>
      </c>
      <c r="P110" s="58" t="str">
        <f>IF(ISERROR(VLOOKUP($B110,'Race 7'!$B$11:$H$37,7,FALSE)),"0",VLOOKUP($B110,'Race 7'!$B$11:$H$37,7,FALSE))</f>
        <v>0</v>
      </c>
      <c r="Q110" s="57" t="str">
        <f>IF(ISERROR(VLOOKUP($B110,'Race 8'!$B$11:$H$37,6,FALSE))," ",VLOOKUP($B110,'Race 8'!$B$11:$H$37,6,FALSE))</f>
        <v xml:space="preserve"> </v>
      </c>
      <c r="R110" s="58" t="str">
        <f>IF(ISERROR(VLOOKUP($B110,'Race 8'!$B$11:$H$37,7,FALSE)),"0",VLOOKUP($B110,'Race 8'!$B$11:$H$37,7,FALSE))</f>
        <v>0</v>
      </c>
      <c r="S110" s="57" t="str">
        <f>IF(ISERROR(VLOOKUP($B110,'Race 9'!$B$11:$H$37,6,FALSE))," ",VLOOKUP($B110,'Race 9'!$B$11:$H$37,6,FALSE))</f>
        <v xml:space="preserve"> </v>
      </c>
      <c r="T110" s="58" t="str">
        <f>IF(ISERROR(VLOOKUP($B110,'Race 9'!$B$11:$H$37,7,FALSE)),"0",VLOOKUP($B110,'Race 9'!$B$11:$H$37,7,FALSE))</f>
        <v>0</v>
      </c>
      <c r="U110" s="57" t="str">
        <f>IF(ISERROR(VLOOKUP($B110,'Race 10'!$B$11:$H$35,6,FALSE))," ",VLOOKUP($B110,'Race 10'!$B$11:$H$35,6,FALSE))</f>
        <v xml:space="preserve"> </v>
      </c>
      <c r="V110" s="58" t="str">
        <f>IF(ISERROR(VLOOKUP($B110,'Race 10'!$B$11:$H$35,7,FALSE)),"0",VLOOKUP($B110,'Race 10'!$B$11:$H$35,7,FALSE))</f>
        <v>0</v>
      </c>
      <c r="W110" s="57" t="str">
        <f>IF(ISERROR(VLOOKUP($B110,'Race 11'!$B$11:$H$37,6,FALSE))," ",VLOOKUP($B110,'Race 11'!$B$11:$H$37,6,FALSE))</f>
        <v xml:space="preserve"> </v>
      </c>
      <c r="X110" s="58" t="str">
        <f>IF(ISERROR(VLOOKUP($B110,'Race 11'!$B$11:$H$37,7,FALSE)),"0",VLOOKUP($B110,'Race 11'!$B$11:$H$37,7,FALSE))</f>
        <v>0</v>
      </c>
      <c r="Y110" s="57" t="str">
        <f>IF(ISERROR(VLOOKUP($B110,'Race 12'!$B$11:$H$41,6,FALSE))," ",VLOOKUP($B110,'Race 12'!$B$11:$H$41,6,FALSE))</f>
        <v xml:space="preserve"> </v>
      </c>
      <c r="Z110" s="58" t="str">
        <f>IF(ISERROR(VLOOKUP($B110,'Race 12'!$B$11:$H$41,7,FALSE)),"0",VLOOKUP($B110,'Race 12'!$B$11:$H$41,7,FALSE))</f>
        <v>0</v>
      </c>
      <c r="AA110" s="100">
        <f t="shared" si="8"/>
        <v>1</v>
      </c>
      <c r="AB110" s="54">
        <f t="shared" si="9"/>
        <v>1</v>
      </c>
      <c r="AC110" s="53"/>
      <c r="AD110" s="34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1:48" ht="21" customHeight="1">
      <c r="A111" s="77">
        <v>21</v>
      </c>
      <c r="B111" s="56" t="s">
        <v>400</v>
      </c>
      <c r="C111" s="99">
        <f>IF(ISERROR(VLOOKUP(B111,'Race 1'!$B$11:$H$43,6,FALSE))," ",VLOOKUP(B111,'Race 1'!$B$11:$H$43,6,FALSE))</f>
        <v>0.5011498319476384</v>
      </c>
      <c r="D111" s="58">
        <f>IF(ISERROR(VLOOKUP(B111,'Race 1'!$B$11:$H$43,7,FALSE)),"0",VLOOKUP(B111,'Race 1'!$B$11:$H$43,7,FALSE))</f>
        <v>1</v>
      </c>
      <c r="E111" s="99" t="str">
        <f>IF(ISERROR(VLOOKUP($B111,'Race 2'!$B$11:$G$34,6,FALSE))," ",VLOOKUP($B111,'Race 2'!$B$11:$G$34,6,FALSE))</f>
        <v xml:space="preserve"> </v>
      </c>
      <c r="F111" s="58" t="str">
        <f>IF(ISERROR(VLOOKUP($B111,'Race 2'!$B$11:$H$34,7,FALSE)),"0",VLOOKUP($B111,'Race 2'!$B$11:$H$34,7,FALSE))</f>
        <v>0</v>
      </c>
      <c r="G111" s="99" t="str">
        <f>IF(ISERROR(VLOOKUP($B111,'Race 3'!$B$11:$G$37,6,FALSE))," ",VLOOKUP($B111,'Race 3'!$B$11:$G$37,6,FALSE))</f>
        <v xml:space="preserve"> </v>
      </c>
      <c r="H111" s="58" t="str">
        <f>IF(ISERROR(VLOOKUP($B111,'Race 3'!$B$11:$H$37,7,FALSE)),"0",VLOOKUP($B111,'Race 3'!$B$11:$H$37,7,FALSE))</f>
        <v>0</v>
      </c>
      <c r="I111" s="57" t="str">
        <f>IF(ISERROR(VLOOKUP($B111,'Race 4'!$B$11:$G$39,6,FALSE))," ",VLOOKUP($B111,'Race 4'!$B$11:$G$39,6,FALSE))</f>
        <v xml:space="preserve"> </v>
      </c>
      <c r="J111" s="58" t="str">
        <f>IF(ISERROR(VLOOKUP($B111,'Race 4'!$B$11:$H$39,7,FALSE)),"0",VLOOKUP($B111,'Race 4'!$B$11:$H$39,7,FALSE))</f>
        <v>0</v>
      </c>
      <c r="K111" s="57" t="str">
        <f>IF(ISERROR(VLOOKUP($B111,'Race 5'!$B$11:$H$37,6,FALSE))," ",VLOOKUP($B111,'Race 5'!$B$11:$H$37,6,FALSE))</f>
        <v xml:space="preserve"> </v>
      </c>
      <c r="L111" s="58" t="str">
        <f>IF(ISERROR(VLOOKUP($B111,'Race 5'!$B$11:$H$37,7,FALSE)),"0",VLOOKUP($B111,'Race 5'!$B$11:$H$37,7,FALSE))</f>
        <v>0</v>
      </c>
      <c r="M111" s="57" t="str">
        <f>IF(ISERROR(VLOOKUP($B111,'Race 6'!$B$11:$H$50,6,FALSE))," ",VLOOKUP($B111,'Race 6'!$B$11:$H$50,6,FALSE))</f>
        <v xml:space="preserve"> </v>
      </c>
      <c r="N111" s="58" t="str">
        <f>IF(ISERROR(VLOOKUP($B111,'Race 6'!$B$11:$H$50,7,FALSE)),"0",VLOOKUP($B111,'Race 6'!$B$11:$H$50,7,FALSE))</f>
        <v>0</v>
      </c>
      <c r="O111" s="57" t="str">
        <f>IF(ISERROR(VLOOKUP($B111,'Race 7'!$B$11:$H$37,6,FALSE))," ",VLOOKUP($B111,'Race 7'!$B$11:$H$37,6,FALSE))</f>
        <v xml:space="preserve"> </v>
      </c>
      <c r="P111" s="58" t="str">
        <f>IF(ISERROR(VLOOKUP($B111,'Race 7'!$B$11:$H$37,7,FALSE)),"0",VLOOKUP($B111,'Race 7'!$B$11:$H$37,7,FALSE))</f>
        <v>0</v>
      </c>
      <c r="Q111" s="57" t="str">
        <f>IF(ISERROR(VLOOKUP($B111,'Race 8'!$B$11:$H$37,6,FALSE))," ",VLOOKUP($B111,'Race 8'!$B$11:$H$37,6,FALSE))</f>
        <v xml:space="preserve"> </v>
      </c>
      <c r="R111" s="58" t="str">
        <f>IF(ISERROR(VLOOKUP($B111,'Race 8'!$B$11:$H$37,7,FALSE)),"0",VLOOKUP($B111,'Race 8'!$B$11:$H$37,7,FALSE))</f>
        <v>0</v>
      </c>
      <c r="S111" s="57" t="str">
        <f>IF(ISERROR(VLOOKUP($B111,'Race 9'!$B$11:$H$37,6,FALSE))," ",VLOOKUP($B111,'Race 9'!$B$11:$H$37,6,FALSE))</f>
        <v xml:space="preserve"> </v>
      </c>
      <c r="T111" s="58" t="str">
        <f>IF(ISERROR(VLOOKUP($B111,'Race 9'!$B$11:$H$37,7,FALSE)),"0",VLOOKUP($B111,'Race 9'!$B$11:$H$37,7,FALSE))</f>
        <v>0</v>
      </c>
      <c r="U111" s="57" t="str">
        <f>IF(ISERROR(VLOOKUP($B111,'Race 10'!$B$11:$H$35,6,FALSE))," ",VLOOKUP($B111,'Race 10'!$B$11:$H$35,6,FALSE))</f>
        <v xml:space="preserve"> </v>
      </c>
      <c r="V111" s="58" t="str">
        <f>IF(ISERROR(VLOOKUP($B111,'Race 10'!$B$11:$H$35,7,FALSE)),"0",VLOOKUP($B111,'Race 10'!$B$11:$H$35,7,FALSE))</f>
        <v>0</v>
      </c>
      <c r="W111" s="57" t="str">
        <f>IF(ISERROR(VLOOKUP($B111,'Race 11'!$B$11:$H$37,6,FALSE))," ",VLOOKUP($B111,'Race 11'!$B$11:$H$37,6,FALSE))</f>
        <v xml:space="preserve"> </v>
      </c>
      <c r="X111" s="58" t="str">
        <f>IF(ISERROR(VLOOKUP($B111,'Race 11'!$B$11:$H$37,7,FALSE)),"0",VLOOKUP($B111,'Race 11'!$B$11:$H$37,7,FALSE))</f>
        <v>0</v>
      </c>
      <c r="Y111" s="57" t="str">
        <f>IF(ISERROR(VLOOKUP($B111,'Race 12'!$B$11:$H$41,6,FALSE))," ",VLOOKUP($B111,'Race 12'!$B$11:$H$41,6,FALSE))</f>
        <v xml:space="preserve"> </v>
      </c>
      <c r="Z111" s="58" t="str">
        <f>IF(ISERROR(VLOOKUP($B111,'Race 12'!$B$11:$H$41,7,FALSE)),"0",VLOOKUP($B111,'Race 12'!$B$11:$H$41,7,FALSE))</f>
        <v>0</v>
      </c>
      <c r="AA111" s="100">
        <f t="shared" si="8"/>
        <v>1</v>
      </c>
      <c r="AB111" s="54">
        <f t="shared" si="9"/>
        <v>1</v>
      </c>
      <c r="AC111" s="53"/>
      <c r="AD111" s="34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1:48" ht="21" customHeight="1">
      <c r="A112" s="77">
        <v>22</v>
      </c>
      <c r="B112" s="56" t="s">
        <v>282</v>
      </c>
      <c r="C112" s="99">
        <f>IF(ISERROR(VLOOKUP(B112,'Race 1'!$B$11:$H$43,6,FALSE))," ",VLOOKUP(B112,'Race 1'!$B$11:$H$43,6,FALSE))</f>
        <v>0.4230523627075351</v>
      </c>
      <c r="D112" s="58">
        <f>IF(ISERROR(VLOOKUP(B112,'Race 1'!$B$11:$H$43,7,FALSE)),"0",VLOOKUP(B112,'Race 1'!$B$11:$H$43,7,FALSE))</f>
        <v>1</v>
      </c>
      <c r="E112" s="99" t="str">
        <f>IF(ISERROR(VLOOKUP($B112,'Race 2'!$B$11:$G$34,6,FALSE))," ",VLOOKUP($B112,'Race 2'!$B$11:$G$34,6,FALSE))</f>
        <v xml:space="preserve"> </v>
      </c>
      <c r="F112" s="58" t="str">
        <f>IF(ISERROR(VLOOKUP($B112,'Race 2'!$B$11:$H$34,7,FALSE)),"0",VLOOKUP($B112,'Race 2'!$B$11:$H$34,7,FALSE))</f>
        <v>0</v>
      </c>
      <c r="G112" s="99" t="str">
        <f>IF(ISERROR(VLOOKUP($B112,'Race 3'!$B$11:$G$37,6,FALSE))," ",VLOOKUP($B112,'Race 3'!$B$11:$G$37,6,FALSE))</f>
        <v xml:space="preserve"> </v>
      </c>
      <c r="H112" s="58" t="str">
        <f>IF(ISERROR(VLOOKUP($B112,'Race 3'!$B$11:$H$37,7,FALSE)),"0",VLOOKUP($B112,'Race 3'!$B$11:$H$37,7,FALSE))</f>
        <v>0</v>
      </c>
      <c r="I112" s="57" t="str">
        <f>IF(ISERROR(VLOOKUP($B112,'Race 4'!$B$11:$G$39,6,FALSE))," ",VLOOKUP($B112,'Race 4'!$B$11:$G$39,6,FALSE))</f>
        <v xml:space="preserve"> </v>
      </c>
      <c r="J112" s="58" t="str">
        <f>IF(ISERROR(VLOOKUP($B112,'Race 4'!$B$11:$H$39,7,FALSE)),"0",VLOOKUP($B112,'Race 4'!$B$11:$H$39,7,FALSE))</f>
        <v>0</v>
      </c>
      <c r="K112" s="57" t="str">
        <f>IF(ISERROR(VLOOKUP($B112,'Race 5'!$B$11:$H$37,6,FALSE))," ",VLOOKUP($B112,'Race 5'!$B$11:$H$37,6,FALSE))</f>
        <v xml:space="preserve"> </v>
      </c>
      <c r="L112" s="58" t="str">
        <f>IF(ISERROR(VLOOKUP($B112,'Race 5'!$B$11:$H$37,7,FALSE)),"0",VLOOKUP($B112,'Race 5'!$B$11:$H$37,7,FALSE))</f>
        <v>0</v>
      </c>
      <c r="M112" s="57" t="str">
        <f>IF(ISERROR(VLOOKUP($B112,'Race 6'!$B$11:$H$50,6,FALSE))," ",VLOOKUP($B112,'Race 6'!$B$11:$H$50,6,FALSE))</f>
        <v xml:space="preserve"> </v>
      </c>
      <c r="N112" s="58" t="str">
        <f>IF(ISERROR(VLOOKUP($B112,'Race 6'!$B$11:$H$50,7,FALSE)),"0",VLOOKUP($B112,'Race 6'!$B$11:$H$50,7,FALSE))</f>
        <v>0</v>
      </c>
      <c r="O112" s="57" t="str">
        <f>IF(ISERROR(VLOOKUP($B112,'Race 7'!$B$11:$H$37,6,FALSE))," ",VLOOKUP($B112,'Race 7'!$B$11:$H$37,6,FALSE))</f>
        <v xml:space="preserve"> </v>
      </c>
      <c r="P112" s="58" t="str">
        <f>IF(ISERROR(VLOOKUP($B112,'Race 7'!$B$11:$H$37,7,FALSE)),"0",VLOOKUP($B112,'Race 7'!$B$11:$H$37,7,FALSE))</f>
        <v>0</v>
      </c>
      <c r="Q112" s="57" t="str">
        <f>IF(ISERROR(VLOOKUP($B112,'Race 8'!$B$11:$H$37,6,FALSE))," ",VLOOKUP($B112,'Race 8'!$B$11:$H$37,6,FALSE))</f>
        <v xml:space="preserve"> </v>
      </c>
      <c r="R112" s="58" t="str">
        <f>IF(ISERROR(VLOOKUP($B112,'Race 8'!$B$11:$H$37,7,FALSE)),"0",VLOOKUP($B112,'Race 8'!$B$11:$H$37,7,FALSE))</f>
        <v>0</v>
      </c>
      <c r="S112" s="57" t="str">
        <f>IF(ISERROR(VLOOKUP($B112,'Race 9'!$B$11:$H$37,6,FALSE))," ",VLOOKUP($B112,'Race 9'!$B$11:$H$37,6,FALSE))</f>
        <v xml:space="preserve"> </v>
      </c>
      <c r="T112" s="58" t="str">
        <f>IF(ISERROR(VLOOKUP($B112,'Race 9'!$B$11:$H$37,7,FALSE)),"0",VLOOKUP($B112,'Race 9'!$B$11:$H$37,7,FALSE))</f>
        <v>0</v>
      </c>
      <c r="U112" s="57" t="str">
        <f>IF(ISERROR(VLOOKUP($B112,'Race 10'!$B$11:$H$35,6,FALSE))," ",VLOOKUP($B112,'Race 10'!$B$11:$H$35,6,FALSE))</f>
        <v xml:space="preserve"> </v>
      </c>
      <c r="V112" s="58" t="str">
        <f>IF(ISERROR(VLOOKUP($B112,'Race 10'!$B$11:$H$35,7,FALSE)),"0",VLOOKUP($B112,'Race 10'!$B$11:$H$35,7,FALSE))</f>
        <v>0</v>
      </c>
      <c r="W112" s="57" t="str">
        <f>IF(ISERROR(VLOOKUP($B112,'Race 11'!$B$11:$H$37,6,FALSE))," ",VLOOKUP($B112,'Race 11'!$B$11:$H$37,6,FALSE))</f>
        <v xml:space="preserve"> </v>
      </c>
      <c r="X112" s="58" t="str">
        <f>IF(ISERROR(VLOOKUP($B112,'Race 11'!$B$11:$H$37,7,FALSE)),"0",VLOOKUP($B112,'Race 11'!$B$11:$H$37,7,FALSE))</f>
        <v>0</v>
      </c>
      <c r="Y112" s="57" t="str">
        <f>IF(ISERROR(VLOOKUP($B112,'Race 12'!$B$11:$H$41,6,FALSE))," ",VLOOKUP($B112,'Race 12'!$B$11:$H$41,6,FALSE))</f>
        <v xml:space="preserve"> </v>
      </c>
      <c r="Z112" s="58" t="str">
        <f>IF(ISERROR(VLOOKUP($B112,'Race 12'!$B$11:$H$41,7,FALSE)),"0",VLOOKUP($B112,'Race 12'!$B$11:$H$41,7,FALSE))</f>
        <v>0</v>
      </c>
      <c r="AA112" s="100">
        <f t="shared" si="8"/>
        <v>1</v>
      </c>
      <c r="AB112" s="54">
        <f t="shared" si="9"/>
        <v>1</v>
      </c>
      <c r="AC112" s="53"/>
      <c r="AD112" s="34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1:48" ht="21" customHeight="1">
      <c r="A113" s="77">
        <v>23</v>
      </c>
      <c r="B113" s="56"/>
      <c r="C113" s="99" t="str">
        <f>IF(ISERROR(VLOOKUP(B113,'Race 1'!$B$11:$H$43,6,FALSE))," ",VLOOKUP(B113,'Race 1'!$B$11:$H$43,6,FALSE))</f>
        <v xml:space="preserve"> </v>
      </c>
      <c r="D113" s="58" t="str">
        <f>IF(ISERROR(VLOOKUP(B113,'Race 1'!$B$11:$H$43,7,FALSE)),"0",VLOOKUP(B113,'Race 1'!$B$11:$H$43,7,FALSE))</f>
        <v>0</v>
      </c>
      <c r="E113" s="99" t="str">
        <f>IF(ISERROR(VLOOKUP($B113,'Race 2'!$B$11:$G$34,6,FALSE))," ",VLOOKUP($B113,'Race 2'!$B$11:$G$34,6,FALSE))</f>
        <v xml:space="preserve"> </v>
      </c>
      <c r="F113" s="58" t="str">
        <f>IF(ISERROR(VLOOKUP($B113,'Race 2'!$B$11:$H$34,7,FALSE)),"0",VLOOKUP($B113,'Race 2'!$B$11:$H$34,7,FALSE))</f>
        <v>0</v>
      </c>
      <c r="G113" s="99" t="str">
        <f>IF(ISERROR(VLOOKUP($B113,'Race 3'!$B$11:$G$37,6,FALSE))," ",VLOOKUP($B113,'Race 3'!$B$11:$G$37,6,FALSE))</f>
        <v xml:space="preserve"> </v>
      </c>
      <c r="H113" s="58" t="str">
        <f>IF(ISERROR(VLOOKUP($B113,'Race 3'!$B$11:$H$37,7,FALSE)),"0",VLOOKUP($B113,'Race 3'!$B$11:$H$37,7,FALSE))</f>
        <v>0</v>
      </c>
      <c r="I113" s="57" t="str">
        <f>IF(ISERROR(VLOOKUP($B113,'Race 4'!$B$11:$G$39,6,FALSE))," ",VLOOKUP($B113,'Race 4'!$B$11:$G$39,6,FALSE))</f>
        <v xml:space="preserve"> </v>
      </c>
      <c r="J113" s="58" t="str">
        <f>IF(ISERROR(VLOOKUP($B113,'Race 4'!$B$11:$H$39,7,FALSE)),"0",VLOOKUP($B113,'Race 4'!$B$11:$H$39,7,FALSE))</f>
        <v>0</v>
      </c>
      <c r="K113" s="57" t="str">
        <f>IF(ISERROR(VLOOKUP($B113,'Race 5'!$B$11:$H$37,6,FALSE))," ",VLOOKUP($B113,'Race 5'!$B$11:$H$37,6,FALSE))</f>
        <v xml:space="preserve"> </v>
      </c>
      <c r="L113" s="58" t="str">
        <f>IF(ISERROR(VLOOKUP($B113,'Race 5'!$B$11:$H$37,7,FALSE)),"0",VLOOKUP($B113,'Race 5'!$B$11:$H$37,7,FALSE))</f>
        <v>0</v>
      </c>
      <c r="M113" s="57" t="str">
        <f>IF(ISERROR(VLOOKUP($B113,'Race 6'!$B$11:$H$50,6,FALSE))," ",VLOOKUP($B113,'Race 6'!$B$11:$H$50,6,FALSE))</f>
        <v xml:space="preserve"> </v>
      </c>
      <c r="N113" s="58" t="str">
        <f>IF(ISERROR(VLOOKUP($B113,'Race 6'!$B$11:$H$50,7,FALSE)),"0",VLOOKUP($B113,'Race 6'!$B$11:$H$50,7,FALSE))</f>
        <v>0</v>
      </c>
      <c r="O113" s="57" t="str">
        <f>IF(ISERROR(VLOOKUP($B113,'Race 7'!$B$11:$H$37,6,FALSE))," ",VLOOKUP($B113,'Race 7'!$B$11:$H$37,6,FALSE))</f>
        <v xml:space="preserve"> </v>
      </c>
      <c r="P113" s="58" t="str">
        <f>IF(ISERROR(VLOOKUP($B113,'Race 7'!$B$11:$H$37,7,FALSE)),"0",VLOOKUP($B113,'Race 7'!$B$11:$H$37,7,FALSE))</f>
        <v>0</v>
      </c>
      <c r="Q113" s="57" t="str">
        <f>IF(ISERROR(VLOOKUP($B113,'Race 8'!$B$11:$H$37,6,FALSE))," ",VLOOKUP($B113,'Race 8'!$B$11:$H$37,6,FALSE))</f>
        <v xml:space="preserve"> </v>
      </c>
      <c r="R113" s="58" t="str">
        <f>IF(ISERROR(VLOOKUP($B113,'Race 8'!$B$11:$H$37,7,FALSE)),"0",VLOOKUP($B113,'Race 8'!$B$11:$H$37,7,FALSE))</f>
        <v>0</v>
      </c>
      <c r="S113" s="57" t="str">
        <f>IF(ISERROR(VLOOKUP($B113,'Race 9'!$B$11:$H$37,6,FALSE))," ",VLOOKUP($B113,'Race 9'!$B$11:$H$37,6,FALSE))</f>
        <v xml:space="preserve"> </v>
      </c>
      <c r="T113" s="58" t="str">
        <f>IF(ISERROR(VLOOKUP($B113,'Race 9'!$B$11:$H$37,7,FALSE)),"0",VLOOKUP($B113,'Race 9'!$B$11:$H$37,7,FALSE))</f>
        <v>0</v>
      </c>
      <c r="U113" s="57" t="str">
        <f>IF(ISERROR(VLOOKUP($B113,'Race 10'!$B$11:$H$35,6,FALSE))," ",VLOOKUP($B113,'Race 10'!$B$11:$H$35,6,FALSE))</f>
        <v xml:space="preserve"> </v>
      </c>
      <c r="V113" s="58" t="str">
        <f>IF(ISERROR(VLOOKUP($B113,'Race 10'!$B$11:$H$35,7,FALSE)),"0",VLOOKUP($B113,'Race 10'!$B$11:$H$35,7,FALSE))</f>
        <v>0</v>
      </c>
      <c r="W113" s="57" t="str">
        <f>IF(ISERROR(VLOOKUP($B113,'Race 11'!$B$11:$H$37,6,FALSE))," ",VLOOKUP($B113,'Race 11'!$B$11:$H$37,6,FALSE))</f>
        <v xml:space="preserve"> </v>
      </c>
      <c r="X113" s="58" t="str">
        <f>IF(ISERROR(VLOOKUP($B113,'Race 11'!$B$11:$H$37,7,FALSE)),"0",VLOOKUP($B113,'Race 11'!$B$11:$H$37,7,FALSE))</f>
        <v>0</v>
      </c>
      <c r="Y113" s="57" t="str">
        <f>IF(ISERROR(VLOOKUP($B113,'Race 12'!$B$11:$H$41,6,FALSE))," ",VLOOKUP($B113,'Race 12'!$B$11:$H$41,6,FALSE))</f>
        <v xml:space="preserve"> </v>
      </c>
      <c r="Z113" s="58" t="str">
        <f>IF(ISERROR(VLOOKUP($B113,'Race 12'!$B$11:$H$41,7,FALSE)),"0",VLOOKUP($B113,'Race 12'!$B$11:$H$41,7,FALSE))</f>
        <v>0</v>
      </c>
      <c r="AA113" s="100">
        <f t="shared" si="8"/>
        <v>0</v>
      </c>
      <c r="AB113" s="54">
        <f t="shared" si="9"/>
        <v>0</v>
      </c>
      <c r="AC113" s="53"/>
      <c r="AD113" s="34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  <row r="114" spans="1:48" ht="21" customHeight="1">
      <c r="A114" s="77">
        <v>24</v>
      </c>
      <c r="B114" s="56"/>
      <c r="C114" s="99" t="str">
        <f>IF(ISERROR(VLOOKUP(B114,'Race 1'!$B$11:$H$43,6,FALSE))," ",VLOOKUP(B114,'Race 1'!$B$11:$H$43,6,FALSE))</f>
        <v xml:space="preserve"> </v>
      </c>
      <c r="D114" s="58" t="str">
        <f>IF(ISERROR(VLOOKUP(B114,'Race 1'!$B$11:$H$43,7,FALSE)),"0",VLOOKUP(B114,'Race 1'!$B$11:$H$43,7,FALSE))</f>
        <v>0</v>
      </c>
      <c r="E114" s="99" t="str">
        <f>IF(ISERROR(VLOOKUP($B114,'Race 2'!$B$11:$G$34,6,FALSE))," ",VLOOKUP($B114,'Race 2'!$B$11:$G$34,6,FALSE))</f>
        <v xml:space="preserve"> </v>
      </c>
      <c r="F114" s="58" t="str">
        <f>IF(ISERROR(VLOOKUP($B114,'Race 2'!$B$11:$H$34,7,FALSE)),"0",VLOOKUP($B114,'Race 2'!$B$11:$H$34,7,FALSE))</f>
        <v>0</v>
      </c>
      <c r="G114" s="99" t="str">
        <f>IF(ISERROR(VLOOKUP($B114,'Race 3'!$B$11:$G$37,6,FALSE))," ",VLOOKUP($B114,'Race 3'!$B$11:$G$37,6,FALSE))</f>
        <v xml:space="preserve"> </v>
      </c>
      <c r="H114" s="58" t="str">
        <f>IF(ISERROR(VLOOKUP($B114,'Race 3'!$B$11:$H$37,7,FALSE)),"0",VLOOKUP($B114,'Race 3'!$B$11:$H$37,7,FALSE))</f>
        <v>0</v>
      </c>
      <c r="I114" s="57" t="str">
        <f>IF(ISERROR(VLOOKUP($B114,'Race 4'!$B$11:$G$39,6,FALSE))," ",VLOOKUP($B114,'Race 4'!$B$11:$G$39,6,FALSE))</f>
        <v xml:space="preserve"> </v>
      </c>
      <c r="J114" s="58" t="str">
        <f>IF(ISERROR(VLOOKUP($B114,'Race 4'!$B$11:$H$39,7,FALSE)),"0",VLOOKUP($B114,'Race 4'!$B$11:$H$39,7,FALSE))</f>
        <v>0</v>
      </c>
      <c r="K114" s="57" t="str">
        <f>IF(ISERROR(VLOOKUP($B114,'Race 5'!$B$11:$H$37,6,FALSE))," ",VLOOKUP($B114,'Race 5'!$B$11:$H$37,6,FALSE))</f>
        <v xml:space="preserve"> </v>
      </c>
      <c r="L114" s="58" t="str">
        <f>IF(ISERROR(VLOOKUP($B114,'Race 5'!$B$11:$H$37,7,FALSE)),"0",VLOOKUP($B114,'Race 5'!$B$11:$H$37,7,FALSE))</f>
        <v>0</v>
      </c>
      <c r="M114" s="57" t="str">
        <f>IF(ISERROR(VLOOKUP($B114,'Race 6'!$B$11:$H$50,6,FALSE))," ",VLOOKUP($B114,'Race 6'!$B$11:$H$50,6,FALSE))</f>
        <v xml:space="preserve"> </v>
      </c>
      <c r="N114" s="58" t="str">
        <f>IF(ISERROR(VLOOKUP($B114,'Race 6'!$B$11:$H$50,7,FALSE)),"0",VLOOKUP($B114,'Race 6'!$B$11:$H$50,7,FALSE))</f>
        <v>0</v>
      </c>
      <c r="O114" s="57" t="str">
        <f>IF(ISERROR(VLOOKUP($B114,'Race 7'!$B$11:$H$37,6,FALSE))," ",VLOOKUP($B114,'Race 7'!$B$11:$H$37,6,FALSE))</f>
        <v xml:space="preserve"> </v>
      </c>
      <c r="P114" s="58" t="str">
        <f>IF(ISERROR(VLOOKUP($B114,'Race 7'!$B$11:$H$37,7,FALSE)),"0",VLOOKUP($B114,'Race 7'!$B$11:$H$37,7,FALSE))</f>
        <v>0</v>
      </c>
      <c r="Q114" s="57" t="str">
        <f>IF(ISERROR(VLOOKUP($B114,'Race 8'!$B$11:$H$37,6,FALSE))," ",VLOOKUP($B114,'Race 8'!$B$11:$H$37,6,FALSE))</f>
        <v xml:space="preserve"> </v>
      </c>
      <c r="R114" s="58" t="str">
        <f>IF(ISERROR(VLOOKUP($B114,'Race 8'!$B$11:$H$37,7,FALSE)),"0",VLOOKUP($B114,'Race 8'!$B$11:$H$37,7,FALSE))</f>
        <v>0</v>
      </c>
      <c r="S114" s="57" t="str">
        <f>IF(ISERROR(VLOOKUP($B114,'Race 9'!$B$11:$H$37,6,FALSE))," ",VLOOKUP($B114,'Race 9'!$B$11:$H$37,6,FALSE))</f>
        <v xml:space="preserve"> </v>
      </c>
      <c r="T114" s="58" t="str">
        <f>IF(ISERROR(VLOOKUP($B114,'Race 9'!$B$11:$H$37,7,FALSE)),"0",VLOOKUP($B114,'Race 9'!$B$11:$H$37,7,FALSE))</f>
        <v>0</v>
      </c>
      <c r="U114" s="57" t="str">
        <f>IF(ISERROR(VLOOKUP($B114,'Race 10'!$B$11:$H$35,6,FALSE))," ",VLOOKUP($B114,'Race 10'!$B$11:$H$35,6,FALSE))</f>
        <v xml:space="preserve"> </v>
      </c>
      <c r="V114" s="58" t="str">
        <f>IF(ISERROR(VLOOKUP($B114,'Race 10'!$B$11:$H$35,7,FALSE)),"0",VLOOKUP($B114,'Race 10'!$B$11:$H$35,7,FALSE))</f>
        <v>0</v>
      </c>
      <c r="W114" s="57" t="str">
        <f>IF(ISERROR(VLOOKUP($B114,'Race 11'!$B$11:$H$37,6,FALSE))," ",VLOOKUP($B114,'Race 11'!$B$11:$H$37,6,FALSE))</f>
        <v xml:space="preserve"> </v>
      </c>
      <c r="X114" s="58" t="str">
        <f>IF(ISERROR(VLOOKUP($B114,'Race 11'!$B$11:$H$37,7,FALSE)),"0",VLOOKUP($B114,'Race 11'!$B$11:$H$37,7,FALSE))</f>
        <v>0</v>
      </c>
      <c r="Y114" s="57" t="str">
        <f>IF(ISERROR(VLOOKUP($B114,'Race 12'!$B$11:$H$41,6,FALSE))," ",VLOOKUP($B114,'Race 12'!$B$11:$H$41,6,FALSE))</f>
        <v xml:space="preserve"> </v>
      </c>
      <c r="Z114" s="58" t="str">
        <f>IF(ISERROR(VLOOKUP($B114,'Race 12'!$B$11:$H$41,7,FALSE)),"0",VLOOKUP($B114,'Race 12'!$B$11:$H$41,7,FALSE))</f>
        <v>0</v>
      </c>
      <c r="AA114" s="100">
        <f t="shared" si="8"/>
        <v>0</v>
      </c>
      <c r="AB114" s="54">
        <f t="shared" si="9"/>
        <v>0</v>
      </c>
      <c r="AC114" s="53"/>
      <c r="AD114" s="3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</row>
    <row r="115" spans="1:48" ht="21" customHeight="1">
      <c r="A115" s="77">
        <v>25</v>
      </c>
      <c r="B115" s="56"/>
      <c r="C115" s="99" t="str">
        <f>IF(ISERROR(VLOOKUP(B115,'Race 1'!$B$11:$H$43,6,FALSE))," ",VLOOKUP(B115,'Race 1'!$B$11:$H$43,6,FALSE))</f>
        <v xml:space="preserve"> </v>
      </c>
      <c r="D115" s="58" t="str">
        <f>IF(ISERROR(VLOOKUP(B115,'Race 1'!$B$11:$H$43,7,FALSE)),"0",VLOOKUP(B115,'Race 1'!$B$11:$H$43,7,FALSE))</f>
        <v>0</v>
      </c>
      <c r="E115" s="99" t="str">
        <f>IF(ISERROR(VLOOKUP($B115,'Race 2'!$B$11:$G$34,6,FALSE))," ",VLOOKUP($B115,'Race 2'!$B$11:$G$34,6,FALSE))</f>
        <v xml:space="preserve"> </v>
      </c>
      <c r="F115" s="58" t="str">
        <f>IF(ISERROR(VLOOKUP($B115,'Race 2'!$B$11:$H$34,7,FALSE)),"0",VLOOKUP($B115,'Race 2'!$B$11:$H$34,7,FALSE))</f>
        <v>0</v>
      </c>
      <c r="G115" s="99" t="str">
        <f>IF(ISERROR(VLOOKUP($B115,'Race 3'!$B$11:$G$37,6,FALSE))," ",VLOOKUP($B115,'Race 3'!$B$11:$G$37,6,FALSE))</f>
        <v xml:space="preserve"> </v>
      </c>
      <c r="H115" s="58" t="str">
        <f>IF(ISERROR(VLOOKUP($B115,'Race 3'!$B$11:$H$37,7,FALSE)),"0",VLOOKUP($B115,'Race 3'!$B$11:$H$37,7,FALSE))</f>
        <v>0</v>
      </c>
      <c r="I115" s="57" t="str">
        <f>IF(ISERROR(VLOOKUP($B115,'Race 4'!$B$11:$G$39,6,FALSE))," ",VLOOKUP($B115,'Race 4'!$B$11:$G$39,6,FALSE))</f>
        <v xml:space="preserve"> </v>
      </c>
      <c r="J115" s="58" t="str">
        <f>IF(ISERROR(VLOOKUP($B115,'Race 4'!$B$11:$H$39,7,FALSE)),"0",VLOOKUP($B115,'Race 4'!$B$11:$H$39,7,FALSE))</f>
        <v>0</v>
      </c>
      <c r="K115" s="57" t="str">
        <f>IF(ISERROR(VLOOKUP($B115,'Race 5'!$B$11:$H$37,6,FALSE))," ",VLOOKUP($B115,'Race 5'!$B$11:$H$37,6,FALSE))</f>
        <v xml:space="preserve"> </v>
      </c>
      <c r="L115" s="58" t="str">
        <f>IF(ISERROR(VLOOKUP($B115,'Race 5'!$B$11:$H$37,7,FALSE)),"0",VLOOKUP($B115,'Race 5'!$B$11:$H$37,7,FALSE))</f>
        <v>0</v>
      </c>
      <c r="M115" s="57" t="str">
        <f>IF(ISERROR(VLOOKUP($B115,'Race 6'!$B$11:$H$50,6,FALSE))," ",VLOOKUP($B115,'Race 6'!$B$11:$H$50,6,FALSE))</f>
        <v xml:space="preserve"> </v>
      </c>
      <c r="N115" s="58" t="str">
        <f>IF(ISERROR(VLOOKUP($B115,'Race 6'!$B$11:$H$50,7,FALSE)),"0",VLOOKUP($B115,'Race 6'!$B$11:$H$50,7,FALSE))</f>
        <v>0</v>
      </c>
      <c r="O115" s="57" t="str">
        <f>IF(ISERROR(VLOOKUP($B115,'Race 7'!$B$11:$H$37,6,FALSE))," ",VLOOKUP($B115,'Race 7'!$B$11:$H$37,6,FALSE))</f>
        <v xml:space="preserve"> </v>
      </c>
      <c r="P115" s="58" t="str">
        <f>IF(ISERROR(VLOOKUP($B115,'Race 7'!$B$11:$H$37,7,FALSE)),"0",VLOOKUP($B115,'Race 7'!$B$11:$H$37,7,FALSE))</f>
        <v>0</v>
      </c>
      <c r="Q115" s="57" t="str">
        <f>IF(ISERROR(VLOOKUP($B115,'Race 8'!$B$11:$H$37,6,FALSE))," ",VLOOKUP($B115,'Race 8'!$B$11:$H$37,6,FALSE))</f>
        <v xml:space="preserve"> </v>
      </c>
      <c r="R115" s="58" t="str">
        <f>IF(ISERROR(VLOOKUP($B115,'Race 8'!$B$11:$H$37,7,FALSE)),"0",VLOOKUP($B115,'Race 8'!$B$11:$H$37,7,FALSE))</f>
        <v>0</v>
      </c>
      <c r="S115" s="57" t="str">
        <f>IF(ISERROR(VLOOKUP($B115,'Race 9'!$B$11:$H$37,6,FALSE))," ",VLOOKUP($B115,'Race 9'!$B$11:$H$37,6,FALSE))</f>
        <v xml:space="preserve"> </v>
      </c>
      <c r="T115" s="58" t="str">
        <f>IF(ISERROR(VLOOKUP($B115,'Race 9'!$B$11:$H$37,7,FALSE)),"0",VLOOKUP($B115,'Race 9'!$B$11:$H$37,7,FALSE))</f>
        <v>0</v>
      </c>
      <c r="U115" s="57" t="str">
        <f>IF(ISERROR(VLOOKUP($B115,'Race 10'!$B$11:$H$35,6,FALSE))," ",VLOOKUP($B115,'Race 10'!$B$11:$H$35,6,FALSE))</f>
        <v xml:space="preserve"> </v>
      </c>
      <c r="V115" s="58" t="str">
        <f>IF(ISERROR(VLOOKUP($B115,'Race 10'!$B$11:$H$35,7,FALSE)),"0",VLOOKUP($B115,'Race 10'!$B$11:$H$35,7,FALSE))</f>
        <v>0</v>
      </c>
      <c r="W115" s="57" t="str">
        <f>IF(ISERROR(VLOOKUP($B115,'Race 11'!$B$11:$H$37,6,FALSE))," ",VLOOKUP($B115,'Race 11'!$B$11:$H$37,6,FALSE))</f>
        <v xml:space="preserve"> </v>
      </c>
      <c r="X115" s="58" t="str">
        <f>IF(ISERROR(VLOOKUP($B115,'Race 11'!$B$11:$H$37,7,FALSE)),"0",VLOOKUP($B115,'Race 11'!$B$11:$H$37,7,FALSE))</f>
        <v>0</v>
      </c>
      <c r="Y115" s="57" t="str">
        <f>IF(ISERROR(VLOOKUP($B115,'Race 12'!$B$11:$H$41,6,FALSE))," ",VLOOKUP($B115,'Race 12'!$B$11:$H$41,6,FALSE))</f>
        <v xml:space="preserve"> </v>
      </c>
      <c r="Z115" s="58" t="str">
        <f>IF(ISERROR(VLOOKUP($B115,'Race 12'!$B$11:$H$41,7,FALSE)),"0",VLOOKUP($B115,'Race 12'!$B$11:$H$41,7,FALSE))</f>
        <v>0</v>
      </c>
      <c r="AA115" s="100">
        <f t="shared" si="8"/>
        <v>0</v>
      </c>
      <c r="AB115" s="54">
        <f t="shared" si="9"/>
        <v>0</v>
      </c>
      <c r="AC115" s="53"/>
      <c r="AD115" s="34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</row>
    <row r="116" spans="1:48" ht="21" customHeight="1">
      <c r="A116" s="77">
        <v>26</v>
      </c>
      <c r="B116" s="56"/>
      <c r="C116" s="99" t="str">
        <f>IF(ISERROR(VLOOKUP(B116,'Race 1'!$B$11:$H$43,6,FALSE))," ",VLOOKUP(B116,'Race 1'!$B$11:$H$43,6,FALSE))</f>
        <v xml:space="preserve"> </v>
      </c>
      <c r="D116" s="58" t="str">
        <f>IF(ISERROR(VLOOKUP(B116,'Race 1'!$B$11:$H$43,7,FALSE)),"0",VLOOKUP(B116,'Race 1'!$B$11:$H$43,7,FALSE))</f>
        <v>0</v>
      </c>
      <c r="E116" s="99" t="str">
        <f>IF(ISERROR(VLOOKUP($B116,'Race 2'!$B$11:$G$34,6,FALSE))," ",VLOOKUP($B116,'Race 2'!$B$11:$G$34,6,FALSE))</f>
        <v xml:space="preserve"> </v>
      </c>
      <c r="F116" s="58" t="str">
        <f>IF(ISERROR(VLOOKUP($B116,'Race 2'!$B$11:$H$34,7,FALSE)),"0",VLOOKUP($B116,'Race 2'!$B$11:$H$34,7,FALSE))</f>
        <v>0</v>
      </c>
      <c r="G116" s="99" t="str">
        <f>IF(ISERROR(VLOOKUP($B116,'Race 3'!$B$11:$G$37,6,FALSE))," ",VLOOKUP($B116,'Race 3'!$B$11:$G$37,6,FALSE))</f>
        <v xml:space="preserve"> </v>
      </c>
      <c r="H116" s="58" t="str">
        <f>IF(ISERROR(VLOOKUP($B116,'Race 3'!$B$11:$H$37,7,FALSE)),"0",VLOOKUP($B116,'Race 3'!$B$11:$H$37,7,FALSE))</f>
        <v>0</v>
      </c>
      <c r="I116" s="57" t="str">
        <f>IF(ISERROR(VLOOKUP($B116,'Race 4'!$B$11:$G$39,6,FALSE))," ",VLOOKUP($B116,'Race 4'!$B$11:$G$39,6,FALSE))</f>
        <v xml:space="preserve"> </v>
      </c>
      <c r="J116" s="58" t="str">
        <f>IF(ISERROR(VLOOKUP($B116,'Race 4'!$B$11:$H$39,7,FALSE)),"0",VLOOKUP($B116,'Race 4'!$B$11:$H$39,7,FALSE))</f>
        <v>0</v>
      </c>
      <c r="K116" s="57" t="str">
        <f>IF(ISERROR(VLOOKUP($B116,'Race 5'!$B$11:$H$37,6,FALSE))," ",VLOOKUP($B116,'Race 5'!$B$11:$H$37,6,FALSE))</f>
        <v xml:space="preserve"> </v>
      </c>
      <c r="L116" s="58" t="str">
        <f>IF(ISERROR(VLOOKUP($B116,'Race 5'!$B$11:$H$37,7,FALSE)),"0",VLOOKUP($B116,'Race 5'!$B$11:$H$37,7,FALSE))</f>
        <v>0</v>
      </c>
      <c r="M116" s="57" t="str">
        <f>IF(ISERROR(VLOOKUP($B116,'Race 6'!$B$11:$H$50,6,FALSE))," ",VLOOKUP($B116,'Race 6'!$B$11:$H$50,6,FALSE))</f>
        <v xml:space="preserve"> </v>
      </c>
      <c r="N116" s="58" t="str">
        <f>IF(ISERROR(VLOOKUP($B116,'Race 6'!$B$11:$H$50,7,FALSE)),"0",VLOOKUP($B116,'Race 6'!$B$11:$H$50,7,FALSE))</f>
        <v>0</v>
      </c>
      <c r="O116" s="57" t="str">
        <f>IF(ISERROR(VLOOKUP($B116,'Race 7'!$B$11:$H$37,6,FALSE))," ",VLOOKUP($B116,'Race 7'!$B$11:$H$37,6,FALSE))</f>
        <v xml:space="preserve"> </v>
      </c>
      <c r="P116" s="58" t="str">
        <f>IF(ISERROR(VLOOKUP($B116,'Race 7'!$B$11:$H$37,7,FALSE)),"0",VLOOKUP($B116,'Race 7'!$B$11:$H$37,7,FALSE))</f>
        <v>0</v>
      </c>
      <c r="Q116" s="57" t="str">
        <f>IF(ISERROR(VLOOKUP($B116,'Race 8'!$B$11:$H$37,6,FALSE))," ",VLOOKUP($B116,'Race 8'!$B$11:$H$37,6,FALSE))</f>
        <v xml:space="preserve"> </v>
      </c>
      <c r="R116" s="58" t="str">
        <f>IF(ISERROR(VLOOKUP($B116,'Race 8'!$B$11:$H$37,7,FALSE)),"0",VLOOKUP($B116,'Race 8'!$B$11:$H$37,7,FALSE))</f>
        <v>0</v>
      </c>
      <c r="S116" s="57" t="str">
        <f>IF(ISERROR(VLOOKUP($B116,'Race 9'!$B$11:$H$37,6,FALSE))," ",VLOOKUP($B116,'Race 9'!$B$11:$H$37,6,FALSE))</f>
        <v xml:space="preserve"> </v>
      </c>
      <c r="T116" s="58" t="str">
        <f>IF(ISERROR(VLOOKUP($B116,'Race 9'!$B$11:$H$37,7,FALSE)),"0",VLOOKUP($B116,'Race 9'!$B$11:$H$37,7,FALSE))</f>
        <v>0</v>
      </c>
      <c r="U116" s="57" t="str">
        <f>IF(ISERROR(VLOOKUP($B116,'Race 10'!$B$11:$H$35,6,FALSE))," ",VLOOKUP($B116,'Race 10'!$B$11:$H$35,6,FALSE))</f>
        <v xml:space="preserve"> </v>
      </c>
      <c r="V116" s="58" t="str">
        <f>IF(ISERROR(VLOOKUP($B116,'Race 10'!$B$11:$H$35,7,FALSE)),"0",VLOOKUP($B116,'Race 10'!$B$11:$H$35,7,FALSE))</f>
        <v>0</v>
      </c>
      <c r="W116" s="57" t="str">
        <f>IF(ISERROR(VLOOKUP($B116,'Race 11'!$B$11:$H$37,6,FALSE))," ",VLOOKUP($B116,'Race 11'!$B$11:$H$37,6,FALSE))</f>
        <v xml:space="preserve"> </v>
      </c>
      <c r="X116" s="58" t="str">
        <f>IF(ISERROR(VLOOKUP($B116,'Race 11'!$B$11:$H$37,7,FALSE)),"0",VLOOKUP($B116,'Race 11'!$B$11:$H$37,7,FALSE))</f>
        <v>0</v>
      </c>
      <c r="Y116" s="57" t="str">
        <f>IF(ISERROR(VLOOKUP($B116,'Race 12'!$B$11:$H$41,6,FALSE))," ",VLOOKUP($B116,'Race 12'!$B$11:$H$41,6,FALSE))</f>
        <v xml:space="preserve"> </v>
      </c>
      <c r="Z116" s="58" t="str">
        <f>IF(ISERROR(VLOOKUP($B116,'Race 12'!$B$11:$H$41,7,FALSE)),"0",VLOOKUP($B116,'Race 12'!$B$11:$H$41,7,FALSE))</f>
        <v>0</v>
      </c>
      <c r="AA116" s="100">
        <f t="shared" si="8"/>
        <v>0</v>
      </c>
      <c r="AB116" s="54">
        <f t="shared" si="9"/>
        <v>0</v>
      </c>
      <c r="AC116" s="53"/>
      <c r="AD116" s="34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spans="1:48">
      <c r="A117" s="77">
        <v>27</v>
      </c>
      <c r="B117" s="56"/>
      <c r="C117" s="99"/>
      <c r="D117" s="58" t="str">
        <f>IF(ISERROR(VLOOKUP(B117,'Race 1'!$B$11:$H$43,7,FALSE)),"0",VLOOKUP(B117,'Race 1'!$B$11:$H$43,7,FALSE))</f>
        <v>0</v>
      </c>
      <c r="E117" s="99" t="str">
        <f>IF(ISERROR(VLOOKUP($B117,'Race 2'!$B$11:$G$34,6,FALSE))," ",VLOOKUP($B117,'Race 2'!$B$11:$G$34,6,FALSE))</f>
        <v xml:space="preserve"> </v>
      </c>
      <c r="F117" s="58" t="str">
        <f>IF(ISERROR(VLOOKUP($B117,'Race 2'!$B$11:$H$34,7,FALSE)),"0",VLOOKUP($B117,'Race 2'!$B$11:$H$34,7,FALSE))</f>
        <v>0</v>
      </c>
      <c r="G117" s="99" t="str">
        <f>IF(ISERROR(VLOOKUP($B117,'Race 3'!$B$11:$G$37,6,FALSE))," ",VLOOKUP($B117,'Race 3'!$B$11:$G$37,6,FALSE))</f>
        <v xml:space="preserve"> </v>
      </c>
      <c r="H117" s="58" t="str">
        <f>IF(ISERROR(VLOOKUP($B117,'Race 3'!$B$11:$H$37,7,FALSE)),"0",VLOOKUP($B117,'Race 3'!$B$11:$H$37,7,FALSE))</f>
        <v>0</v>
      </c>
      <c r="I117" s="57" t="str">
        <f>IF(ISERROR(VLOOKUP($B117,'Race 4'!$B$11:$G$39,6,FALSE))," ",VLOOKUP($B117,'Race 4'!$B$11:$G$39,6,FALSE))</f>
        <v xml:space="preserve"> </v>
      </c>
      <c r="J117" s="58" t="str">
        <f>IF(ISERROR(VLOOKUP($B117,'Race 4'!$B$11:$H$39,7,FALSE)),"0",VLOOKUP($B117,'Race 4'!$B$11:$H$39,7,FALSE))</f>
        <v>0</v>
      </c>
      <c r="K117" s="57" t="str">
        <f>IF(ISERROR(VLOOKUP($B117,'Race 5'!$B$11:$H$37,6,FALSE))," ",VLOOKUP($B117,'Race 5'!$B$11:$H$37,6,FALSE))</f>
        <v xml:space="preserve"> </v>
      </c>
      <c r="L117" s="58" t="str">
        <f>IF(ISERROR(VLOOKUP($B117,'Race 5'!$B$11:$H$37,7,FALSE)),"0",VLOOKUP($B117,'Race 5'!$B$11:$H$37,7,FALSE))</f>
        <v>0</v>
      </c>
      <c r="M117" s="57" t="str">
        <f>IF(ISERROR(VLOOKUP($B117,'Race 6'!$B$11:$H$50,6,FALSE))," ",VLOOKUP($B117,'Race 6'!$B$11:$H$50,6,FALSE))</f>
        <v xml:space="preserve"> </v>
      </c>
      <c r="N117" s="58" t="str">
        <f>IF(ISERROR(VLOOKUP($B117,'Race 6'!$B$11:$H$50,7,FALSE)),"0",VLOOKUP($B117,'Race 6'!$B$11:$H$50,7,FALSE))</f>
        <v>0</v>
      </c>
      <c r="O117" s="57" t="str">
        <f>IF(ISERROR(VLOOKUP($B117,'Race 7'!$B$11:$H$37,6,FALSE))," ",VLOOKUP($B117,'Race 7'!$B$11:$H$37,6,FALSE))</f>
        <v xml:space="preserve"> </v>
      </c>
      <c r="P117" s="58" t="str">
        <f>IF(ISERROR(VLOOKUP($B117,'Race 7'!$B$11:$H$37,7,FALSE)),"0",VLOOKUP($B117,'Race 7'!$B$11:$H$37,7,FALSE))</f>
        <v>0</v>
      </c>
      <c r="Q117" s="57" t="str">
        <f>IF(ISERROR(VLOOKUP($B117,'Race 8'!$B$11:$H$37,6,FALSE))," ",VLOOKUP($B117,'Race 8'!$B$11:$H$37,6,FALSE))</f>
        <v xml:space="preserve"> </v>
      </c>
      <c r="R117" s="58" t="str">
        <f>IF(ISERROR(VLOOKUP($B117,'Race 8'!$B$11:$H$37,7,FALSE)),"0",VLOOKUP($B117,'Race 8'!$B$11:$H$37,7,FALSE))</f>
        <v>0</v>
      </c>
      <c r="S117" s="57" t="str">
        <f>IF(ISERROR(VLOOKUP($B117,'Race 9'!$B$11:$H$37,6,FALSE))," ",VLOOKUP($B117,'Race 9'!$B$11:$H$37,6,FALSE))</f>
        <v xml:space="preserve"> </v>
      </c>
      <c r="T117" s="58" t="str">
        <f>IF(ISERROR(VLOOKUP($B117,'Race 9'!$B$11:$H$37,7,FALSE)),"0",VLOOKUP($B117,'Race 9'!$B$11:$H$37,7,FALSE))</f>
        <v>0</v>
      </c>
      <c r="U117" s="57" t="str">
        <f>IF(ISERROR(VLOOKUP($B117,'Race 10'!$B$11:$H$35,6,FALSE))," ",VLOOKUP($B117,'Race 10'!$B$11:$H$35,6,FALSE))</f>
        <v xml:space="preserve"> </v>
      </c>
      <c r="V117" s="58" t="str">
        <f>IF(ISERROR(VLOOKUP($B117,'Race 10'!$B$11:$H$35,7,FALSE)),"0",VLOOKUP($B117,'Race 10'!$B$11:$H$35,7,FALSE))</f>
        <v>0</v>
      </c>
      <c r="W117" s="57" t="str">
        <f>IF(ISERROR(VLOOKUP($B117,'Race 11'!$B$11:$H$37,6,FALSE))," ",VLOOKUP($B117,'Race 11'!$B$11:$H$37,6,FALSE))</f>
        <v xml:space="preserve"> </v>
      </c>
      <c r="X117" s="58" t="str">
        <f>IF(ISERROR(VLOOKUP($B117,'Race 11'!$B$11:$H$37,7,FALSE)),"0",VLOOKUP($B117,'Race 11'!$B$11:$H$37,7,FALSE))</f>
        <v>0</v>
      </c>
      <c r="Y117" s="57" t="str">
        <f>IF(ISERROR(VLOOKUP($B117,'Race 12'!$B$11:$H$41,6,FALSE))," ",VLOOKUP($B117,'Race 12'!$B$11:$H$41,6,FALSE))</f>
        <v xml:space="preserve"> </v>
      </c>
      <c r="Z117" s="58" t="str">
        <f>IF(ISERROR(VLOOKUP($B117,'Race 12'!$B$11:$H$41,7,FALSE)),"0",VLOOKUP($B117,'Race 12'!$B$11:$H$41,7,FALSE))</f>
        <v>0</v>
      </c>
      <c r="AA117" s="100">
        <f t="shared" si="8"/>
        <v>0</v>
      </c>
      <c r="AB117" s="54">
        <f t="shared" si="9"/>
        <v>0</v>
      </c>
      <c r="AC117" s="53"/>
      <c r="AD117" s="34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</row>
    <row r="118" spans="1:48">
      <c r="A118" s="77">
        <v>28</v>
      </c>
      <c r="B118" s="56"/>
      <c r="C118" s="99" t="str">
        <f>IF(ISERROR(VLOOKUP(B118,'Race 1'!$B$11:$H$43,6,FALSE))," ",VLOOKUP(B118,'Race 1'!$B$11:$H$43,6,FALSE))</f>
        <v xml:space="preserve"> </v>
      </c>
      <c r="D118" s="58" t="str">
        <f>IF(ISERROR(VLOOKUP(B118,'Race 1'!$B$11:$H$43,7,FALSE)),"0",VLOOKUP(B118,'Race 1'!$B$11:$H$43,7,FALSE))</f>
        <v>0</v>
      </c>
      <c r="E118" s="99" t="str">
        <f>IF(ISERROR(VLOOKUP($B118,'Race 2'!$B$11:$G$34,6,FALSE))," ",VLOOKUP($B118,'Race 2'!$B$11:$G$34,6,FALSE))</f>
        <v xml:space="preserve"> </v>
      </c>
      <c r="F118" s="58" t="str">
        <f>IF(ISERROR(VLOOKUP($B118,'Race 2'!$B$11:$H$34,7,FALSE)),"0",VLOOKUP($B118,'Race 2'!$B$11:$H$34,7,FALSE))</f>
        <v>0</v>
      </c>
      <c r="G118" s="99" t="str">
        <f>IF(ISERROR(VLOOKUP($B118,'Race 3'!$B$11:$G$37,6,FALSE))," ",VLOOKUP($B118,'Race 3'!$B$11:$G$37,6,FALSE))</f>
        <v xml:space="preserve"> </v>
      </c>
      <c r="H118" s="58" t="str">
        <f>IF(ISERROR(VLOOKUP($B118,'Race 3'!$B$11:$H$37,7,FALSE)),"0",VLOOKUP($B118,'Race 3'!$B$11:$H$37,7,FALSE))</f>
        <v>0</v>
      </c>
      <c r="I118" s="57" t="str">
        <f>IF(ISERROR(VLOOKUP($B118,'Race 4'!$B$11:$G$39,6,FALSE))," ",VLOOKUP($B118,'Race 4'!$B$11:$G$39,6,FALSE))</f>
        <v xml:space="preserve"> </v>
      </c>
      <c r="J118" s="58" t="str">
        <f>IF(ISERROR(VLOOKUP($B118,'Race 4'!$B$11:$H$39,7,FALSE)),"0",VLOOKUP($B118,'Race 4'!$B$11:$H$39,7,FALSE))</f>
        <v>0</v>
      </c>
      <c r="K118" s="57" t="str">
        <f>IF(ISERROR(VLOOKUP($B118,'Race 5'!$B$11:$H$37,6,FALSE))," ",VLOOKUP($B118,'Race 5'!$B$11:$H$37,6,FALSE))</f>
        <v xml:space="preserve"> </v>
      </c>
      <c r="L118" s="58" t="str">
        <f>IF(ISERROR(VLOOKUP($B118,'Race 5'!$B$11:$H$37,7,FALSE)),"0",VLOOKUP($B118,'Race 5'!$B$11:$H$37,7,FALSE))</f>
        <v>0</v>
      </c>
      <c r="M118" s="57" t="str">
        <f>IF(ISERROR(VLOOKUP($B118,'Race 6'!$B$11:$H$50,6,FALSE))," ",VLOOKUP($B118,'Race 6'!$B$11:$H$50,6,FALSE))</f>
        <v xml:space="preserve"> </v>
      </c>
      <c r="N118" s="58" t="str">
        <f>IF(ISERROR(VLOOKUP($B118,'Race 6'!$B$11:$H$50,7,FALSE)),"0",VLOOKUP($B118,'Race 6'!$B$11:$H$50,7,FALSE))</f>
        <v>0</v>
      </c>
      <c r="O118" s="57" t="str">
        <f>IF(ISERROR(VLOOKUP($B118,'Race 7'!$B$11:$H$37,6,FALSE))," ",VLOOKUP($B118,'Race 7'!$B$11:$H$37,6,FALSE))</f>
        <v xml:space="preserve"> </v>
      </c>
      <c r="P118" s="58" t="str">
        <f>IF(ISERROR(VLOOKUP($B118,'Race 7'!$B$11:$H$37,7,FALSE)),"0",VLOOKUP($B118,'Race 7'!$B$11:$H$37,7,FALSE))</f>
        <v>0</v>
      </c>
      <c r="Q118" s="57" t="str">
        <f>IF(ISERROR(VLOOKUP($B118,'Race 8'!$B$11:$H$37,6,FALSE))," ",VLOOKUP($B118,'Race 8'!$B$11:$H$37,6,FALSE))</f>
        <v xml:space="preserve"> </v>
      </c>
      <c r="R118" s="58" t="str">
        <f>IF(ISERROR(VLOOKUP($B118,'Race 8'!$B$11:$H$37,7,FALSE)),"0",VLOOKUP($B118,'Race 8'!$B$11:$H$37,7,FALSE))</f>
        <v>0</v>
      </c>
      <c r="S118" s="57" t="str">
        <f>IF(ISERROR(VLOOKUP($B118,'Race 9'!$B$11:$H$37,6,FALSE))," ",VLOOKUP($B118,'Race 9'!$B$11:$H$37,6,FALSE))</f>
        <v xml:space="preserve"> </v>
      </c>
      <c r="T118" s="58" t="str">
        <f>IF(ISERROR(VLOOKUP($B118,'Race 9'!$B$11:$H$37,7,FALSE)),"0",VLOOKUP($B118,'Race 9'!$B$11:$H$37,7,FALSE))</f>
        <v>0</v>
      </c>
      <c r="U118" s="57" t="str">
        <f>IF(ISERROR(VLOOKUP($B118,'Race 10'!$B$11:$H$35,6,FALSE))," ",VLOOKUP($B118,'Race 10'!$B$11:$H$35,6,FALSE))</f>
        <v xml:space="preserve"> </v>
      </c>
      <c r="V118" s="58" t="str">
        <f>IF(ISERROR(VLOOKUP($B118,'Race 10'!$B$11:$H$35,7,FALSE)),"0",VLOOKUP($B118,'Race 10'!$B$11:$H$35,7,FALSE))</f>
        <v>0</v>
      </c>
      <c r="W118" s="57" t="str">
        <f>IF(ISERROR(VLOOKUP($B118,'Race 11'!$B$11:$H$37,6,FALSE))," ",VLOOKUP($B118,'Race 11'!$B$11:$H$37,6,FALSE))</f>
        <v xml:space="preserve"> </v>
      </c>
      <c r="X118" s="58" t="str">
        <f>IF(ISERROR(VLOOKUP($B118,'Race 11'!$B$11:$H$37,7,FALSE)),"0",VLOOKUP($B118,'Race 11'!$B$11:$H$37,7,FALSE))</f>
        <v>0</v>
      </c>
      <c r="Y118" s="57" t="str">
        <f>IF(ISERROR(VLOOKUP($B118,'Race 12'!$B$11:$H$41,6,FALSE))," ",VLOOKUP($B118,'Race 12'!$B$11:$H$41,6,FALSE))</f>
        <v xml:space="preserve"> </v>
      </c>
      <c r="Z118" s="58" t="str">
        <f>IF(ISERROR(VLOOKUP($B118,'Race 12'!$B$11:$H$41,7,FALSE)),"0",VLOOKUP($B118,'Race 12'!$B$11:$H$41,7,FALSE))</f>
        <v>0</v>
      </c>
      <c r="AA118" s="100">
        <f t="shared" si="8"/>
        <v>0</v>
      </c>
      <c r="AB118" s="54">
        <f t="shared" si="9"/>
        <v>0</v>
      </c>
      <c r="AC118" s="53"/>
      <c r="AD118" s="34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</row>
    <row r="119" spans="1:48" ht="21" customHeight="1">
      <c r="A119" s="77">
        <v>29</v>
      </c>
      <c r="B119" s="56"/>
      <c r="C119" s="99" t="str">
        <f>IF(ISERROR(VLOOKUP(B119,'Race 1'!$B$11:$H$43,6,FALSE))," ",VLOOKUP(B119,'Race 1'!$B$11:$H$43,6,FALSE))</f>
        <v xml:space="preserve"> </v>
      </c>
      <c r="D119" s="58" t="str">
        <f>IF(ISERROR(VLOOKUP(B119,'Race 1'!$B$11:$H$43,7,FALSE)),"0",VLOOKUP(B119,'Race 1'!$B$11:$H$43,7,FALSE))</f>
        <v>0</v>
      </c>
      <c r="E119" s="99" t="str">
        <f>IF(ISERROR(VLOOKUP($B119,'Race 2'!$B$11:$G$34,6,FALSE))," ",VLOOKUP($B119,'Race 2'!$B$11:$G$34,6,FALSE))</f>
        <v xml:space="preserve"> </v>
      </c>
      <c r="F119" s="58" t="str">
        <f>IF(ISERROR(VLOOKUP($B119,'Race 2'!$B$11:$H$34,7,FALSE)),"0",VLOOKUP($B119,'Race 2'!$B$11:$H$34,7,FALSE))</f>
        <v>0</v>
      </c>
      <c r="G119" s="99" t="str">
        <f>IF(ISERROR(VLOOKUP($B119,'Race 3'!$B$11:$G$37,6,FALSE))," ",VLOOKUP($B119,'Race 3'!$B$11:$G$37,6,FALSE))</f>
        <v xml:space="preserve"> </v>
      </c>
      <c r="H119" s="58" t="str">
        <f>IF(ISERROR(VLOOKUP($B119,'Race 3'!$B$11:$H$37,7,FALSE)),"0",VLOOKUP($B119,'Race 3'!$B$11:$H$37,7,FALSE))</f>
        <v>0</v>
      </c>
      <c r="I119" s="57" t="str">
        <f>IF(ISERROR(VLOOKUP($B119,'Race 4'!$B$11:$G$39,6,FALSE))," ",VLOOKUP($B119,'Race 4'!$B$11:$G$39,6,FALSE))</f>
        <v xml:space="preserve"> </v>
      </c>
      <c r="J119" s="58" t="str">
        <f>IF(ISERROR(VLOOKUP($B119,'Race 4'!$B$11:$H$39,7,FALSE)),"0",VLOOKUP($B119,'Race 4'!$B$11:$H$39,7,FALSE))</f>
        <v>0</v>
      </c>
      <c r="K119" s="57" t="str">
        <f>IF(ISERROR(VLOOKUP($B119,'Race 5'!$B$11:$H$37,6,FALSE))," ",VLOOKUP($B119,'Race 5'!$B$11:$H$37,6,FALSE))</f>
        <v xml:space="preserve"> </v>
      </c>
      <c r="L119" s="58" t="str">
        <f>IF(ISERROR(VLOOKUP($B119,'Race 5'!$B$11:$H$37,7,FALSE)),"0",VLOOKUP($B119,'Race 5'!$B$11:$H$37,7,FALSE))</f>
        <v>0</v>
      </c>
      <c r="M119" s="57" t="str">
        <f>IF(ISERROR(VLOOKUP($B119,'Race 6'!$B$11:$H$50,6,FALSE))," ",VLOOKUP($B119,'Race 6'!$B$11:$H$50,6,FALSE))</f>
        <v xml:space="preserve"> </v>
      </c>
      <c r="N119" s="58" t="str">
        <f>IF(ISERROR(VLOOKUP($B119,'Race 6'!$B$11:$H$50,7,FALSE)),"0",VLOOKUP($B119,'Race 6'!$B$11:$H$50,7,FALSE))</f>
        <v>0</v>
      </c>
      <c r="O119" s="57" t="str">
        <f>IF(ISERROR(VLOOKUP($B119,'Race 7'!$B$11:$H$37,6,FALSE))," ",VLOOKUP($B119,'Race 7'!$B$11:$H$37,6,FALSE))</f>
        <v xml:space="preserve"> </v>
      </c>
      <c r="P119" s="58" t="str">
        <f>IF(ISERROR(VLOOKUP($B119,'Race 7'!$B$11:$H$37,7,FALSE)),"0",VLOOKUP($B119,'Race 7'!$B$11:$H$37,7,FALSE))</f>
        <v>0</v>
      </c>
      <c r="Q119" s="57" t="str">
        <f>IF(ISERROR(VLOOKUP($B119,'Race 8'!$B$11:$H$37,6,FALSE))," ",VLOOKUP($B119,'Race 8'!$B$11:$H$37,6,FALSE))</f>
        <v xml:space="preserve"> </v>
      </c>
      <c r="R119" s="58" t="str">
        <f>IF(ISERROR(VLOOKUP($B119,'Race 8'!$B$11:$H$37,7,FALSE)),"0",VLOOKUP($B119,'Race 8'!$B$11:$H$37,7,FALSE))</f>
        <v>0</v>
      </c>
      <c r="S119" s="57" t="str">
        <f>IF(ISERROR(VLOOKUP($B119,'Race 9'!$B$11:$H$37,6,FALSE))," ",VLOOKUP($B119,'Race 9'!$B$11:$H$37,6,FALSE))</f>
        <v xml:space="preserve"> </v>
      </c>
      <c r="T119" s="58" t="str">
        <f>IF(ISERROR(VLOOKUP($B119,'Race 9'!$B$11:$H$37,7,FALSE)),"0",VLOOKUP($B119,'Race 9'!$B$11:$H$37,7,FALSE))</f>
        <v>0</v>
      </c>
      <c r="U119" s="57" t="str">
        <f>IF(ISERROR(VLOOKUP($B119,'Race 10'!$B$11:$H$35,6,FALSE))," ",VLOOKUP($B119,'Race 10'!$B$11:$H$35,6,FALSE))</f>
        <v xml:space="preserve"> </v>
      </c>
      <c r="V119" s="58" t="str">
        <f>IF(ISERROR(VLOOKUP($B119,'Race 10'!$B$11:$H$35,7,FALSE)),"0",VLOOKUP($B119,'Race 10'!$B$11:$H$35,7,FALSE))</f>
        <v>0</v>
      </c>
      <c r="W119" s="57" t="str">
        <f>IF(ISERROR(VLOOKUP($B119,'Race 11'!$B$11:$H$37,6,FALSE))," ",VLOOKUP($B119,'Race 11'!$B$11:$H$37,6,FALSE))</f>
        <v xml:space="preserve"> </v>
      </c>
      <c r="X119" s="58" t="str">
        <f>IF(ISERROR(VLOOKUP($B119,'Race 11'!$B$11:$H$37,7,FALSE)),"0",VLOOKUP($B119,'Race 11'!$B$11:$H$37,7,FALSE))</f>
        <v>0</v>
      </c>
      <c r="Y119" s="57" t="str">
        <f>IF(ISERROR(VLOOKUP($B119,'Race 12'!$B$11:$H$41,6,FALSE))," ",VLOOKUP($B119,'Race 12'!$B$11:$H$41,6,FALSE))</f>
        <v xml:space="preserve"> </v>
      </c>
      <c r="Z119" s="58" t="str">
        <f>IF(ISERROR(VLOOKUP($B119,'Race 12'!$B$11:$H$41,7,FALSE)),"0",VLOOKUP($B119,'Race 12'!$B$11:$H$41,7,FALSE))</f>
        <v>0</v>
      </c>
      <c r="AA119" s="100">
        <f t="shared" si="8"/>
        <v>0</v>
      </c>
      <c r="AB119" s="54">
        <f t="shared" si="9"/>
        <v>0</v>
      </c>
      <c r="AC119" s="53"/>
      <c r="AD119" s="34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</row>
    <row r="120" spans="1:48" ht="21" customHeight="1">
      <c r="A120" s="77">
        <v>30</v>
      </c>
      <c r="B120" s="56"/>
      <c r="C120" s="99" t="str">
        <f>IF(ISERROR(VLOOKUP(B120,'Race 1'!$B$11:$H$43,6,FALSE))," ",VLOOKUP(B120,'Race 1'!$B$11:$H$43,6,FALSE))</f>
        <v xml:space="preserve"> </v>
      </c>
      <c r="D120" s="58" t="str">
        <f>IF(ISERROR(VLOOKUP(B120,'Race 1'!$B$11:$H$43,7,FALSE)),"0",VLOOKUP(B120,'Race 1'!$B$11:$H$43,7,FALSE))</f>
        <v>0</v>
      </c>
      <c r="E120" s="99" t="str">
        <f>IF(ISERROR(VLOOKUP($B120,'Race 2'!$B$11:$G$34,6,FALSE))," ",VLOOKUP($B120,'Race 2'!$B$11:$G$34,6,FALSE))</f>
        <v xml:space="preserve"> </v>
      </c>
      <c r="F120" s="58" t="str">
        <f>IF(ISERROR(VLOOKUP($B120,'Race 2'!$B$11:$H$34,7,FALSE)),"0",VLOOKUP($B120,'Race 2'!$B$11:$H$34,7,FALSE))</f>
        <v>0</v>
      </c>
      <c r="G120" s="99" t="str">
        <f>IF(ISERROR(VLOOKUP($B120,'Race 3'!$B$11:$G$37,6,FALSE))," ",VLOOKUP($B120,'Race 3'!$B$11:$G$37,6,FALSE))</f>
        <v xml:space="preserve"> </v>
      </c>
      <c r="H120" s="58" t="str">
        <f>IF(ISERROR(VLOOKUP($B120,'Race 3'!$B$11:$H$37,7,FALSE)),"0",VLOOKUP($B120,'Race 3'!$B$11:$H$37,7,FALSE))</f>
        <v>0</v>
      </c>
      <c r="I120" s="57" t="str">
        <f>IF(ISERROR(VLOOKUP($B120,'Race 4'!$B$11:$G$39,6,FALSE))," ",VLOOKUP($B120,'Race 4'!$B$11:$G$39,6,FALSE))</f>
        <v xml:space="preserve"> </v>
      </c>
      <c r="J120" s="58" t="str">
        <f>IF(ISERROR(VLOOKUP($B120,'Race 4'!$B$11:$H$39,7,FALSE)),"0",VLOOKUP($B120,'Race 4'!$B$11:$H$39,7,FALSE))</f>
        <v>0</v>
      </c>
      <c r="K120" s="57" t="str">
        <f>IF(ISERROR(VLOOKUP($B120,'Race 5'!$B$11:$H$37,6,FALSE))," ",VLOOKUP($B120,'Race 5'!$B$11:$H$37,6,FALSE))</f>
        <v xml:space="preserve"> </v>
      </c>
      <c r="L120" s="58" t="str">
        <f>IF(ISERROR(VLOOKUP($B120,'Race 5'!$B$11:$H$37,7,FALSE)),"0",VLOOKUP($B120,'Race 5'!$B$11:$H$37,7,FALSE))</f>
        <v>0</v>
      </c>
      <c r="M120" s="57" t="str">
        <f>IF(ISERROR(VLOOKUP($B120,'Race 6'!$B$11:$H$50,6,FALSE))," ",VLOOKUP($B120,'Race 6'!$B$11:$H$50,6,FALSE))</f>
        <v xml:space="preserve"> </v>
      </c>
      <c r="N120" s="58" t="str">
        <f>IF(ISERROR(VLOOKUP($B120,'Race 6'!$B$11:$H$50,7,FALSE)),"0",VLOOKUP($B120,'Race 6'!$B$11:$H$50,7,FALSE))</f>
        <v>0</v>
      </c>
      <c r="O120" s="57" t="str">
        <f>IF(ISERROR(VLOOKUP($B120,'Race 7'!$B$11:$H$37,6,FALSE))," ",VLOOKUP($B120,'Race 7'!$B$11:$H$37,6,FALSE))</f>
        <v xml:space="preserve"> </v>
      </c>
      <c r="P120" s="58" t="str">
        <f>IF(ISERROR(VLOOKUP($B120,'Race 7'!$B$11:$H$37,7,FALSE)),"0",VLOOKUP($B120,'Race 7'!$B$11:$H$37,7,FALSE))</f>
        <v>0</v>
      </c>
      <c r="Q120" s="57" t="str">
        <f>IF(ISERROR(VLOOKUP($B120,'Race 8'!$B$11:$H$37,6,FALSE))," ",VLOOKUP($B120,'Race 8'!$B$11:$H$37,6,FALSE))</f>
        <v xml:space="preserve"> </v>
      </c>
      <c r="R120" s="58" t="str">
        <f>IF(ISERROR(VLOOKUP($B120,'Race 8'!$B$11:$H$37,7,FALSE)),"0",VLOOKUP($B120,'Race 8'!$B$11:$H$37,7,FALSE))</f>
        <v>0</v>
      </c>
      <c r="S120" s="57" t="str">
        <f>IF(ISERROR(VLOOKUP($B120,'Race 9'!$B$11:$H$37,6,FALSE))," ",VLOOKUP($B120,'Race 9'!$B$11:$H$37,6,FALSE))</f>
        <v xml:space="preserve"> </v>
      </c>
      <c r="T120" s="58" t="str">
        <f>IF(ISERROR(VLOOKUP($B120,'Race 9'!$B$11:$H$37,7,FALSE)),"0",VLOOKUP($B120,'Race 9'!$B$11:$H$37,7,FALSE))</f>
        <v>0</v>
      </c>
      <c r="U120" s="57" t="str">
        <f>IF(ISERROR(VLOOKUP($B120,'Race 10'!$B$11:$H$35,6,FALSE))," ",VLOOKUP($B120,'Race 10'!$B$11:$H$35,6,FALSE))</f>
        <v xml:space="preserve"> </v>
      </c>
      <c r="V120" s="58" t="str">
        <f>IF(ISERROR(VLOOKUP($B120,'Race 10'!$B$11:$H$35,7,FALSE)),"0",VLOOKUP($B120,'Race 10'!$B$11:$H$35,7,FALSE))</f>
        <v>0</v>
      </c>
      <c r="W120" s="57" t="str">
        <f>IF(ISERROR(VLOOKUP($B120,'Race 11'!$B$11:$H$37,6,FALSE))," ",VLOOKUP($B120,'Race 11'!$B$11:$H$37,6,FALSE))</f>
        <v xml:space="preserve"> </v>
      </c>
      <c r="X120" s="58" t="str">
        <f>IF(ISERROR(VLOOKUP($B120,'Race 11'!$B$11:$H$37,7,FALSE)),"0",VLOOKUP($B120,'Race 11'!$B$11:$H$37,7,FALSE))</f>
        <v>0</v>
      </c>
      <c r="Y120" s="57" t="str">
        <f>IF(ISERROR(VLOOKUP($B120,'Race 12'!$B$11:$H$41,6,FALSE))," ",VLOOKUP($B120,'Race 12'!$B$11:$H$41,6,FALSE))</f>
        <v xml:space="preserve"> </v>
      </c>
      <c r="Z120" s="58" t="str">
        <f>IF(ISERROR(VLOOKUP($B120,'Race 12'!$B$11:$H$41,7,FALSE)),"0",VLOOKUP($B120,'Race 12'!$B$11:$H$41,7,FALSE))</f>
        <v>0</v>
      </c>
      <c r="AA120" s="100">
        <f t="shared" si="8"/>
        <v>0</v>
      </c>
      <c r="AB120" s="54">
        <f t="shared" si="9"/>
        <v>0</v>
      </c>
      <c r="AC120" s="53"/>
      <c r="AD120" s="34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1:48" ht="21" customHeight="1">
      <c r="A121" s="77">
        <v>31</v>
      </c>
      <c r="B121" s="56"/>
      <c r="C121" s="99" t="str">
        <f>IF(ISERROR(VLOOKUP(B121,'Race 1'!$B$11:$H$43,6,FALSE))," ",VLOOKUP(B121,'Race 1'!$B$11:$H$43,6,FALSE))</f>
        <v xml:space="preserve"> </v>
      </c>
      <c r="D121" s="58" t="str">
        <f>IF(ISERROR(VLOOKUP(B121,'Race 1'!$B$11:$H$43,7,FALSE)),"0",VLOOKUP(B121,'Race 1'!$B$11:$H$43,7,FALSE))</f>
        <v>0</v>
      </c>
      <c r="E121" s="99" t="str">
        <f>IF(ISERROR(VLOOKUP($B121,'Race 2'!$B$11:$G$34,6,FALSE))," ",VLOOKUP($B121,'Race 2'!$B$11:$G$34,6,FALSE))</f>
        <v xml:space="preserve"> </v>
      </c>
      <c r="F121" s="58" t="str">
        <f>IF(ISERROR(VLOOKUP($B121,'Race 2'!$B$11:$H$34,7,FALSE)),"0",VLOOKUP($B121,'Race 2'!$B$11:$H$34,7,FALSE))</f>
        <v>0</v>
      </c>
      <c r="G121" s="99" t="str">
        <f>IF(ISERROR(VLOOKUP($B121,'Race 3'!$B$11:$G$37,6,FALSE))," ",VLOOKUP($B121,'Race 3'!$B$11:$G$37,6,FALSE))</f>
        <v xml:space="preserve"> </v>
      </c>
      <c r="H121" s="58" t="str">
        <f>IF(ISERROR(VLOOKUP($B121,'Race 3'!$B$11:$H$37,7,FALSE)),"0",VLOOKUP($B121,'Race 3'!$B$11:$H$37,7,FALSE))</f>
        <v>0</v>
      </c>
      <c r="I121" s="57" t="str">
        <f>IF(ISERROR(VLOOKUP($B121,'Race 4'!$B$11:$G$39,6,FALSE))," ",VLOOKUP($B121,'Race 4'!$B$11:$G$39,6,FALSE))</f>
        <v xml:space="preserve"> </v>
      </c>
      <c r="J121" s="58" t="str">
        <f>IF(ISERROR(VLOOKUP($B121,'Race 4'!$B$11:$H$39,7,FALSE)),"0",VLOOKUP($B121,'Race 4'!$B$11:$H$39,7,FALSE))</f>
        <v>0</v>
      </c>
      <c r="K121" s="57" t="str">
        <f>IF(ISERROR(VLOOKUP($B121,'Race 5'!$B$11:$H$37,6,FALSE))," ",VLOOKUP($B121,'Race 5'!$B$11:$H$37,6,FALSE))</f>
        <v xml:space="preserve"> </v>
      </c>
      <c r="L121" s="58" t="str">
        <f>IF(ISERROR(VLOOKUP($B121,'Race 5'!$B$11:$H$37,7,FALSE)),"0",VLOOKUP($B121,'Race 5'!$B$11:$H$37,7,FALSE))</f>
        <v>0</v>
      </c>
      <c r="M121" s="57" t="str">
        <f>IF(ISERROR(VLOOKUP($B121,'Race 6'!$B$11:$H$50,6,FALSE))," ",VLOOKUP($B121,'Race 6'!$B$11:$H$50,6,FALSE))</f>
        <v xml:space="preserve"> </v>
      </c>
      <c r="N121" s="58" t="str">
        <f>IF(ISERROR(VLOOKUP($B121,'Race 6'!$B$11:$H$50,7,FALSE)),"0",VLOOKUP($B121,'Race 6'!$B$11:$H$50,7,FALSE))</f>
        <v>0</v>
      </c>
      <c r="O121" s="57" t="str">
        <f>IF(ISERROR(VLOOKUP($B121,'Race 7'!$B$11:$H$37,6,FALSE))," ",VLOOKUP($B121,'Race 7'!$B$11:$H$37,6,FALSE))</f>
        <v xml:space="preserve"> </v>
      </c>
      <c r="P121" s="58" t="str">
        <f>IF(ISERROR(VLOOKUP($B121,'Race 7'!$B$11:$H$37,7,FALSE)),"0",VLOOKUP($B121,'Race 7'!$B$11:$H$37,7,FALSE))</f>
        <v>0</v>
      </c>
      <c r="Q121" s="57" t="str">
        <f>IF(ISERROR(VLOOKUP($B121,'Race 8'!$B$11:$H$37,6,FALSE))," ",VLOOKUP($B121,'Race 8'!$B$11:$H$37,6,FALSE))</f>
        <v xml:space="preserve"> </v>
      </c>
      <c r="R121" s="58" t="str">
        <f>IF(ISERROR(VLOOKUP($B121,'Race 8'!$B$11:$H$37,7,FALSE)),"0",VLOOKUP($B121,'Race 8'!$B$11:$H$37,7,FALSE))</f>
        <v>0</v>
      </c>
      <c r="S121" s="57" t="str">
        <f>IF(ISERROR(VLOOKUP($B121,'Race 9'!$B$11:$H$37,6,FALSE))," ",VLOOKUP($B121,'Race 9'!$B$11:$H$37,6,FALSE))</f>
        <v xml:space="preserve"> </v>
      </c>
      <c r="T121" s="58" t="str">
        <f>IF(ISERROR(VLOOKUP($B121,'Race 9'!$B$11:$H$37,7,FALSE)),"0",VLOOKUP($B121,'Race 9'!$B$11:$H$37,7,FALSE))</f>
        <v>0</v>
      </c>
      <c r="U121" s="57" t="str">
        <f>IF(ISERROR(VLOOKUP($B121,'Race 10'!$B$11:$H$35,6,FALSE))," ",VLOOKUP($B121,'Race 10'!$B$11:$H$35,6,FALSE))</f>
        <v xml:space="preserve"> </v>
      </c>
      <c r="V121" s="58" t="str">
        <f>IF(ISERROR(VLOOKUP($B121,'Race 10'!$B$11:$H$35,7,FALSE)),"0",VLOOKUP($B121,'Race 10'!$B$11:$H$35,7,FALSE))</f>
        <v>0</v>
      </c>
      <c r="W121" s="57" t="str">
        <f>IF(ISERROR(VLOOKUP($B121,'Race 11'!$B$11:$H$37,6,FALSE))," ",VLOOKUP($B121,'Race 11'!$B$11:$H$37,6,FALSE))</f>
        <v xml:space="preserve"> </v>
      </c>
      <c r="X121" s="58" t="str">
        <f>IF(ISERROR(VLOOKUP($B121,'Race 11'!$B$11:$H$37,7,FALSE)),"0",VLOOKUP($B121,'Race 11'!$B$11:$H$37,7,FALSE))</f>
        <v>0</v>
      </c>
      <c r="Y121" s="57" t="str">
        <f>IF(ISERROR(VLOOKUP($B121,'Race 12'!$B$11:$H$41,6,FALSE))," ",VLOOKUP($B121,'Race 12'!$B$11:$H$41,6,FALSE))</f>
        <v xml:space="preserve"> </v>
      </c>
      <c r="Z121" s="58" t="str">
        <f>IF(ISERROR(VLOOKUP($B121,'Race 12'!$B$11:$H$41,7,FALSE)),"0",VLOOKUP($B121,'Race 12'!$B$11:$H$41,7,FALSE))</f>
        <v>0</v>
      </c>
      <c r="AA121" s="100">
        <f t="shared" si="8"/>
        <v>0</v>
      </c>
      <c r="AB121" s="54">
        <f t="shared" si="9"/>
        <v>0</v>
      </c>
      <c r="AC121" s="53"/>
      <c r="AD121" s="34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1:48">
      <c r="A122" s="77">
        <v>32</v>
      </c>
      <c r="B122" s="56"/>
      <c r="C122" s="99" t="str">
        <f>IF(ISERROR(VLOOKUP(B122,'Race 1'!$B$11:$H$43,6,FALSE))," ",VLOOKUP(B122,'Race 1'!$B$11:$H$43,6,FALSE))</f>
        <v xml:space="preserve"> </v>
      </c>
      <c r="D122" s="58" t="str">
        <f>IF(ISERROR(VLOOKUP(B122,'Race 1'!$B$11:$H$43,7,FALSE)),"0",VLOOKUP(B122,'Race 1'!$B$11:$H$43,7,FALSE))</f>
        <v>0</v>
      </c>
      <c r="E122" s="99" t="str">
        <f>IF(ISERROR(VLOOKUP($B122,'Race 2'!$B$11:$G$34,6,FALSE))," ",VLOOKUP($B122,'Race 2'!$B$11:$G$34,6,FALSE))</f>
        <v xml:space="preserve"> </v>
      </c>
      <c r="F122" s="58" t="str">
        <f>IF(ISERROR(VLOOKUP($B122,'Race 2'!$B$11:$H$34,7,FALSE)),"0",VLOOKUP($B122,'Race 2'!$B$11:$H$34,7,FALSE))</f>
        <v>0</v>
      </c>
      <c r="G122" s="99" t="str">
        <f>IF(ISERROR(VLOOKUP($B122,'Race 3'!$B$11:$G$37,6,FALSE))," ",VLOOKUP($B122,'Race 3'!$B$11:$G$37,6,FALSE))</f>
        <v xml:space="preserve"> </v>
      </c>
      <c r="H122" s="58" t="str">
        <f>IF(ISERROR(VLOOKUP($B122,'Race 3'!$B$11:$H$37,7,FALSE)),"0",VLOOKUP($B122,'Race 3'!$B$11:$H$37,7,FALSE))</f>
        <v>0</v>
      </c>
      <c r="I122" s="57" t="str">
        <f>IF(ISERROR(VLOOKUP($B122,'Race 4'!$B$11:$G$39,6,FALSE))," ",VLOOKUP($B122,'Race 4'!$B$11:$G$39,6,FALSE))</f>
        <v xml:space="preserve"> </v>
      </c>
      <c r="J122" s="58" t="str">
        <f>IF(ISERROR(VLOOKUP($B122,'Race 4'!$B$11:$H$39,7,FALSE)),"0",VLOOKUP($B122,'Race 4'!$B$11:$H$39,7,FALSE))</f>
        <v>0</v>
      </c>
      <c r="K122" s="57" t="str">
        <f>IF(ISERROR(VLOOKUP($B122,'Race 5'!$B$11:$H$37,6,FALSE))," ",VLOOKUP($B122,'Race 5'!$B$11:$H$37,6,FALSE))</f>
        <v xml:space="preserve"> </v>
      </c>
      <c r="L122" s="58" t="str">
        <f>IF(ISERROR(VLOOKUP($B122,'Race 5'!$B$11:$H$37,7,FALSE)),"0",VLOOKUP($B122,'Race 5'!$B$11:$H$37,7,FALSE))</f>
        <v>0</v>
      </c>
      <c r="M122" s="57" t="str">
        <f>IF(ISERROR(VLOOKUP($B122,'Race 6'!$B$11:$H$50,6,FALSE))," ",VLOOKUP($B122,'Race 6'!$B$11:$H$50,6,FALSE))</f>
        <v xml:space="preserve"> </v>
      </c>
      <c r="N122" s="58" t="str">
        <f>IF(ISERROR(VLOOKUP($B122,'Race 6'!$B$11:$H$50,7,FALSE)),"0",VLOOKUP($B122,'Race 6'!$B$11:$H$50,7,FALSE))</f>
        <v>0</v>
      </c>
      <c r="O122" s="57" t="str">
        <f>IF(ISERROR(VLOOKUP($B122,'Race 7'!$B$11:$H$37,6,FALSE))," ",VLOOKUP($B122,'Race 7'!$B$11:$H$37,6,FALSE))</f>
        <v xml:space="preserve"> </v>
      </c>
      <c r="P122" s="58" t="str">
        <f>IF(ISERROR(VLOOKUP($B122,'Race 7'!$B$11:$H$37,7,FALSE)),"0",VLOOKUP($B122,'Race 7'!$B$11:$H$37,7,FALSE))</f>
        <v>0</v>
      </c>
      <c r="Q122" s="57" t="str">
        <f>IF(ISERROR(VLOOKUP($B122,'Race 8'!$B$11:$H$37,6,FALSE))," ",VLOOKUP($B122,'Race 8'!$B$11:$H$37,6,FALSE))</f>
        <v xml:space="preserve"> </v>
      </c>
      <c r="R122" s="58" t="str">
        <f>IF(ISERROR(VLOOKUP($B122,'Race 8'!$B$11:$H$37,7,FALSE)),"0",VLOOKUP($B122,'Race 8'!$B$11:$H$37,7,FALSE))</f>
        <v>0</v>
      </c>
      <c r="S122" s="57" t="str">
        <f>IF(ISERROR(VLOOKUP($B122,'Race 9'!$B$11:$H$37,6,FALSE))," ",VLOOKUP($B122,'Race 9'!$B$11:$H$37,6,FALSE))</f>
        <v xml:space="preserve"> </v>
      </c>
      <c r="T122" s="58" t="str">
        <f>IF(ISERROR(VLOOKUP($B122,'Race 9'!$B$11:$H$37,7,FALSE)),"0",VLOOKUP($B122,'Race 9'!$B$11:$H$37,7,FALSE))</f>
        <v>0</v>
      </c>
      <c r="U122" s="57" t="str">
        <f>IF(ISERROR(VLOOKUP($B122,'Race 10'!$B$11:$H$35,6,FALSE))," ",VLOOKUP($B122,'Race 10'!$B$11:$H$35,6,FALSE))</f>
        <v xml:space="preserve"> </v>
      </c>
      <c r="V122" s="58" t="str">
        <f>IF(ISERROR(VLOOKUP($B122,'Race 10'!$B$11:$H$35,7,FALSE)),"0",VLOOKUP($B122,'Race 10'!$B$11:$H$35,7,FALSE))</f>
        <v>0</v>
      </c>
      <c r="W122" s="57" t="str">
        <f>IF(ISERROR(VLOOKUP($B122,'Race 11'!$B$11:$H$37,6,FALSE))," ",VLOOKUP($B122,'Race 11'!$B$11:$H$37,6,FALSE))</f>
        <v xml:space="preserve"> </v>
      </c>
      <c r="X122" s="58" t="str">
        <f>IF(ISERROR(VLOOKUP($B122,'Race 11'!$B$11:$H$37,7,FALSE)),"0",VLOOKUP($B122,'Race 11'!$B$11:$H$37,7,FALSE))</f>
        <v>0</v>
      </c>
      <c r="Y122" s="57" t="str">
        <f>IF(ISERROR(VLOOKUP($B122,'Race 12'!$B$11:$H$41,6,FALSE))," ",VLOOKUP($B122,'Race 12'!$B$11:$H$41,6,FALSE))</f>
        <v xml:space="preserve"> </v>
      </c>
      <c r="Z122" s="58" t="str">
        <f>IF(ISERROR(VLOOKUP($B122,'Race 12'!$B$11:$H$41,7,FALSE)),"0",VLOOKUP($B122,'Race 12'!$B$11:$H$41,7,FALSE))</f>
        <v>0</v>
      </c>
      <c r="AA122" s="100">
        <f t="shared" si="8"/>
        <v>0</v>
      </c>
      <c r="AB122" s="54">
        <f t="shared" si="9"/>
        <v>0</v>
      </c>
      <c r="AC122" s="53"/>
      <c r="AD122" s="34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1:48">
      <c r="A123" s="77">
        <v>33</v>
      </c>
      <c r="B123" s="56"/>
      <c r="C123" s="99" t="str">
        <f>IF(ISERROR(VLOOKUP(B123,'Race 1'!$B$11:$H$43,6,FALSE))," ",VLOOKUP(B123,'Race 1'!$B$11:$H$43,6,FALSE))</f>
        <v xml:space="preserve"> </v>
      </c>
      <c r="D123" s="58" t="str">
        <f>IF(ISERROR(VLOOKUP(B123,'Race 1'!$B$11:$H$43,7,FALSE)),"0",VLOOKUP(B123,'Race 1'!$B$11:$H$43,7,FALSE))</f>
        <v>0</v>
      </c>
      <c r="E123" s="99" t="str">
        <f>IF(ISERROR(VLOOKUP($B123,'Race 2'!$B$11:$G$34,6,FALSE))," ",VLOOKUP($B123,'Race 2'!$B$11:$G$34,6,FALSE))</f>
        <v xml:space="preserve"> </v>
      </c>
      <c r="F123" s="58" t="str">
        <f>IF(ISERROR(VLOOKUP($B123,'Race 2'!$B$11:$H$34,7,FALSE)),"0",VLOOKUP($B123,'Race 2'!$B$11:$H$34,7,FALSE))</f>
        <v>0</v>
      </c>
      <c r="G123" s="99" t="str">
        <f>IF(ISERROR(VLOOKUP($B123,'Race 3'!$B$11:$G$37,6,FALSE))," ",VLOOKUP($B123,'Race 3'!$B$11:$G$37,6,FALSE))</f>
        <v xml:space="preserve"> </v>
      </c>
      <c r="H123" s="58" t="str">
        <f>IF(ISERROR(VLOOKUP($B123,'Race 3'!$B$11:$H$37,7,FALSE)),"0",VLOOKUP($B123,'Race 3'!$B$11:$H$37,7,FALSE))</f>
        <v>0</v>
      </c>
      <c r="I123" s="57" t="str">
        <f>IF(ISERROR(VLOOKUP($B123,'Race 4'!$B$11:$G$39,6,FALSE))," ",VLOOKUP($B123,'Race 4'!$B$11:$G$39,6,FALSE))</f>
        <v xml:space="preserve"> </v>
      </c>
      <c r="J123" s="58" t="str">
        <f>IF(ISERROR(VLOOKUP($B123,'Race 4'!$B$11:$H$39,7,FALSE)),"0",VLOOKUP($B123,'Race 4'!$B$11:$H$39,7,FALSE))</f>
        <v>0</v>
      </c>
      <c r="K123" s="57" t="str">
        <f>IF(ISERROR(VLOOKUP($B123,'Race 5'!$B$11:$H$37,6,FALSE))," ",VLOOKUP($B123,'Race 5'!$B$11:$H$37,6,FALSE))</f>
        <v xml:space="preserve"> </v>
      </c>
      <c r="L123" s="58" t="str">
        <f>IF(ISERROR(VLOOKUP($B123,'Race 5'!$B$11:$H$37,7,FALSE)),"0",VLOOKUP($B123,'Race 5'!$B$11:$H$37,7,FALSE))</f>
        <v>0</v>
      </c>
      <c r="M123" s="57" t="str">
        <f>IF(ISERROR(VLOOKUP($B123,'Race 6'!$B$11:$H$50,6,FALSE))," ",VLOOKUP($B123,'Race 6'!$B$11:$H$50,6,FALSE))</f>
        <v xml:space="preserve"> </v>
      </c>
      <c r="N123" s="58" t="str">
        <f>IF(ISERROR(VLOOKUP($B123,'Race 6'!$B$11:$H$50,7,FALSE)),"0",VLOOKUP($B123,'Race 6'!$B$11:$H$50,7,FALSE))</f>
        <v>0</v>
      </c>
      <c r="O123" s="57" t="str">
        <f>IF(ISERROR(VLOOKUP($B123,'Race 7'!$B$11:$H$37,6,FALSE))," ",VLOOKUP($B123,'Race 7'!$B$11:$H$37,6,FALSE))</f>
        <v xml:space="preserve"> </v>
      </c>
      <c r="P123" s="58" t="str">
        <f>IF(ISERROR(VLOOKUP($B123,'Race 7'!$B$11:$H$37,7,FALSE)),"0",VLOOKUP($B123,'Race 7'!$B$11:$H$37,7,FALSE))</f>
        <v>0</v>
      </c>
      <c r="Q123" s="57" t="str">
        <f>IF(ISERROR(VLOOKUP($B123,'Race 8'!$B$11:$H$37,6,FALSE))," ",VLOOKUP($B123,'Race 8'!$B$11:$H$37,6,FALSE))</f>
        <v xml:space="preserve"> </v>
      </c>
      <c r="R123" s="58" t="str">
        <f>IF(ISERROR(VLOOKUP($B123,'Race 8'!$B$11:$H$37,7,FALSE)),"0",VLOOKUP($B123,'Race 8'!$B$11:$H$37,7,FALSE))</f>
        <v>0</v>
      </c>
      <c r="S123" s="57" t="str">
        <f>IF(ISERROR(VLOOKUP($B123,'Race 9'!$B$11:$H$37,6,FALSE))," ",VLOOKUP($B123,'Race 9'!$B$11:$H$37,6,FALSE))</f>
        <v xml:space="preserve"> </v>
      </c>
      <c r="T123" s="58" t="str">
        <f>IF(ISERROR(VLOOKUP($B123,'Race 9'!$B$11:$H$37,7,FALSE)),"0",VLOOKUP($B123,'Race 9'!$B$11:$H$37,7,FALSE))</f>
        <v>0</v>
      </c>
      <c r="U123" s="57" t="str">
        <f>IF(ISERROR(VLOOKUP($B123,'Race 10'!$B$11:$H$35,6,FALSE))," ",VLOOKUP($B123,'Race 10'!$B$11:$H$35,6,FALSE))</f>
        <v xml:space="preserve"> </v>
      </c>
      <c r="V123" s="58" t="str">
        <f>IF(ISERROR(VLOOKUP($B123,'Race 10'!$B$11:$H$35,7,FALSE)),"0",VLOOKUP($B123,'Race 10'!$B$11:$H$35,7,FALSE))</f>
        <v>0</v>
      </c>
      <c r="W123" s="57" t="str">
        <f>IF(ISERROR(VLOOKUP($B123,'Race 11'!$B$11:$H$37,6,FALSE))," ",VLOOKUP($B123,'Race 11'!$B$11:$H$37,6,FALSE))</f>
        <v xml:space="preserve"> </v>
      </c>
      <c r="X123" s="58" t="str">
        <f>IF(ISERROR(VLOOKUP($B123,'Race 11'!$B$11:$H$37,7,FALSE)),"0",VLOOKUP($B123,'Race 11'!$B$11:$H$37,7,FALSE))</f>
        <v>0</v>
      </c>
      <c r="Y123" s="57" t="str">
        <f>IF(ISERROR(VLOOKUP($B123,'Race 12'!$B$11:$H$41,6,FALSE))," ",VLOOKUP($B123,'Race 12'!$B$11:$H$41,6,FALSE))</f>
        <v xml:space="preserve"> </v>
      </c>
      <c r="Z123" s="58" t="str">
        <f>IF(ISERROR(VLOOKUP($B123,'Race 12'!$B$11:$H$41,7,FALSE)),"0",VLOOKUP($B123,'Race 12'!$B$11:$H$41,7,FALSE))</f>
        <v>0</v>
      </c>
      <c r="AA123" s="100">
        <f t="shared" ref="AA123:AA149" si="10">D123+F123+H123+J123+L123+N123+P123+R123+T123+V123+X123+Z123</f>
        <v>0</v>
      </c>
      <c r="AB123" s="54">
        <f t="shared" ref="AB123:AB149" si="11">COUNT(Z123,X123,V123,T123,R123,P123,N123,L123,J123,H123,F123,D123)</f>
        <v>0</v>
      </c>
      <c r="AC123" s="53"/>
      <c r="AD123" s="34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1:48">
      <c r="A124" s="77">
        <v>34</v>
      </c>
      <c r="B124" s="56"/>
      <c r="C124" s="99" t="str">
        <f>IF(ISERROR(VLOOKUP(B124,'Race 1'!$B$11:$H$43,6,FALSE))," ",VLOOKUP(B124,'Race 1'!$B$11:$H$43,6,FALSE))</f>
        <v xml:space="preserve"> </v>
      </c>
      <c r="D124" s="58" t="str">
        <f>IF(ISERROR(VLOOKUP(B124,'Race 1'!$B$11:$H$43,7,FALSE)),"0",VLOOKUP(B124,'Race 1'!$B$11:$H$43,7,FALSE))</f>
        <v>0</v>
      </c>
      <c r="E124" s="99" t="str">
        <f>IF(ISERROR(VLOOKUP($B124,'Race 2'!$B$11:$G$34,6,FALSE))," ",VLOOKUP($B124,'Race 2'!$B$11:$G$34,6,FALSE))</f>
        <v xml:space="preserve"> </v>
      </c>
      <c r="F124" s="58" t="str">
        <f>IF(ISERROR(VLOOKUP($B124,'Race 2'!$B$11:$H$34,7,FALSE)),"0",VLOOKUP($B124,'Race 2'!$B$11:$H$34,7,FALSE))</f>
        <v>0</v>
      </c>
      <c r="G124" s="99" t="str">
        <f>IF(ISERROR(VLOOKUP($B124,'Race 3'!$B$11:$G$37,6,FALSE))," ",VLOOKUP($B124,'Race 3'!$B$11:$G$37,6,FALSE))</f>
        <v xml:space="preserve"> </v>
      </c>
      <c r="H124" s="58" t="str">
        <f>IF(ISERROR(VLOOKUP($B124,'Race 3'!$B$11:$H$37,7,FALSE)),"0",VLOOKUP($B124,'Race 3'!$B$11:$H$37,7,FALSE))</f>
        <v>0</v>
      </c>
      <c r="I124" s="57" t="str">
        <f>IF(ISERROR(VLOOKUP($B124,'Race 4'!$B$11:$G$39,6,FALSE))," ",VLOOKUP($B124,'Race 4'!$B$11:$G$39,6,FALSE))</f>
        <v xml:space="preserve"> </v>
      </c>
      <c r="J124" s="58" t="str">
        <f>IF(ISERROR(VLOOKUP($B124,'Race 4'!$B$11:$H$39,7,FALSE)),"0",VLOOKUP($B124,'Race 4'!$B$11:$H$39,7,FALSE))</f>
        <v>0</v>
      </c>
      <c r="K124" s="57" t="str">
        <f>IF(ISERROR(VLOOKUP($B124,'Race 5'!$B$11:$H$37,6,FALSE))," ",VLOOKUP($B124,'Race 5'!$B$11:$H$37,6,FALSE))</f>
        <v xml:space="preserve"> </v>
      </c>
      <c r="L124" s="58" t="str">
        <f>IF(ISERROR(VLOOKUP($B124,'Race 5'!$B$11:$H$37,7,FALSE)),"0",VLOOKUP($B124,'Race 5'!$B$11:$H$37,7,FALSE))</f>
        <v>0</v>
      </c>
      <c r="M124" s="57" t="str">
        <f>IF(ISERROR(VLOOKUP($B124,'Race 6'!$B$11:$H$50,6,FALSE))," ",VLOOKUP($B124,'Race 6'!$B$11:$H$50,6,FALSE))</f>
        <v xml:space="preserve"> </v>
      </c>
      <c r="N124" s="58" t="str">
        <f>IF(ISERROR(VLOOKUP($B124,'Race 6'!$B$11:$H$50,7,FALSE)),"0",VLOOKUP($B124,'Race 6'!$B$11:$H$50,7,FALSE))</f>
        <v>0</v>
      </c>
      <c r="O124" s="57" t="str">
        <f>IF(ISERROR(VLOOKUP($B124,'Race 7'!$B$11:$H$37,6,FALSE))," ",VLOOKUP($B124,'Race 7'!$B$11:$H$37,6,FALSE))</f>
        <v xml:space="preserve"> </v>
      </c>
      <c r="P124" s="58" t="str">
        <f>IF(ISERROR(VLOOKUP($B124,'Race 7'!$B$11:$H$37,7,FALSE)),"0",VLOOKUP($B124,'Race 7'!$B$11:$H$37,7,FALSE))</f>
        <v>0</v>
      </c>
      <c r="Q124" s="57" t="str">
        <f>IF(ISERROR(VLOOKUP($B124,'Race 8'!$B$11:$H$37,6,FALSE))," ",VLOOKUP($B124,'Race 8'!$B$11:$H$37,6,FALSE))</f>
        <v xml:space="preserve"> </v>
      </c>
      <c r="R124" s="58" t="str">
        <f>IF(ISERROR(VLOOKUP($B124,'Race 8'!$B$11:$H$37,7,FALSE)),"0",VLOOKUP($B124,'Race 8'!$B$11:$H$37,7,FALSE))</f>
        <v>0</v>
      </c>
      <c r="S124" s="57" t="str">
        <f>IF(ISERROR(VLOOKUP($B124,'Race 9'!$B$11:$H$37,6,FALSE))," ",VLOOKUP($B124,'Race 9'!$B$11:$H$37,6,FALSE))</f>
        <v xml:space="preserve"> </v>
      </c>
      <c r="T124" s="58" t="str">
        <f>IF(ISERROR(VLOOKUP($B124,'Race 9'!$B$11:$H$37,7,FALSE)),"0",VLOOKUP($B124,'Race 9'!$B$11:$H$37,7,FALSE))</f>
        <v>0</v>
      </c>
      <c r="U124" s="57" t="str">
        <f>IF(ISERROR(VLOOKUP($B124,'Race 10'!$B$11:$H$35,6,FALSE))," ",VLOOKUP($B124,'Race 10'!$B$11:$H$35,6,FALSE))</f>
        <v xml:space="preserve"> </v>
      </c>
      <c r="V124" s="58" t="str">
        <f>IF(ISERROR(VLOOKUP($B124,'Race 10'!$B$11:$H$35,7,FALSE)),"0",VLOOKUP($B124,'Race 10'!$B$11:$H$35,7,FALSE))</f>
        <v>0</v>
      </c>
      <c r="W124" s="57" t="str">
        <f>IF(ISERROR(VLOOKUP($B124,'Race 11'!$B$11:$H$37,6,FALSE))," ",VLOOKUP($B124,'Race 11'!$B$11:$H$37,6,FALSE))</f>
        <v xml:space="preserve"> </v>
      </c>
      <c r="X124" s="58" t="str">
        <f>IF(ISERROR(VLOOKUP($B124,'Race 11'!$B$11:$H$37,7,FALSE)),"0",VLOOKUP($B124,'Race 11'!$B$11:$H$37,7,FALSE))</f>
        <v>0</v>
      </c>
      <c r="Y124" s="57" t="str">
        <f>IF(ISERROR(VLOOKUP($B124,'Race 12'!$B$11:$H$41,6,FALSE))," ",VLOOKUP($B124,'Race 12'!$B$11:$H$41,6,FALSE))</f>
        <v xml:space="preserve"> </v>
      </c>
      <c r="Z124" s="58" t="str">
        <f>IF(ISERROR(VLOOKUP($B124,'Race 12'!$B$11:$H$41,7,FALSE)),"0",VLOOKUP($B124,'Race 12'!$B$11:$H$41,7,FALSE))</f>
        <v>0</v>
      </c>
      <c r="AA124" s="100">
        <f t="shared" si="10"/>
        <v>0</v>
      </c>
      <c r="AB124" s="54">
        <f t="shared" si="11"/>
        <v>0</v>
      </c>
      <c r="AC124" s="53"/>
      <c r="AD124" s="3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1:48" ht="21" customHeight="1">
      <c r="A125" s="77">
        <v>35</v>
      </c>
      <c r="B125" s="56"/>
      <c r="C125" s="99" t="str">
        <f>IF(ISERROR(VLOOKUP(B125,'Race 1'!$B$11:$H$43,6,FALSE))," ",VLOOKUP(B125,'Race 1'!$B$11:$H$43,6,FALSE))</f>
        <v xml:space="preserve"> </v>
      </c>
      <c r="D125" s="58" t="str">
        <f>IF(ISERROR(VLOOKUP(B125,'Race 1'!$B$11:$H$43,7,FALSE)),"0",VLOOKUP(B125,'Race 1'!$B$11:$H$43,7,FALSE))</f>
        <v>0</v>
      </c>
      <c r="E125" s="99" t="str">
        <f>IF(ISERROR(VLOOKUP($B125,'Race 2'!$B$11:$G$34,6,FALSE))," ",VLOOKUP($B125,'Race 2'!$B$11:$G$34,6,FALSE))</f>
        <v xml:space="preserve"> </v>
      </c>
      <c r="F125" s="58" t="str">
        <f>IF(ISERROR(VLOOKUP($B125,'Race 2'!$B$11:$H$34,7,FALSE)),"0",VLOOKUP($B125,'Race 2'!$B$11:$H$34,7,FALSE))</f>
        <v>0</v>
      </c>
      <c r="G125" s="99" t="str">
        <f>IF(ISERROR(VLOOKUP($B125,'Race 3'!$B$11:$G$37,6,FALSE))," ",VLOOKUP($B125,'Race 3'!$B$11:$G$37,6,FALSE))</f>
        <v xml:space="preserve"> </v>
      </c>
      <c r="H125" s="58" t="str">
        <f>IF(ISERROR(VLOOKUP($B125,'Race 3'!$B$11:$H$37,7,FALSE)),"0",VLOOKUP($B125,'Race 3'!$B$11:$H$37,7,FALSE))</f>
        <v>0</v>
      </c>
      <c r="I125" s="57" t="str">
        <f>IF(ISERROR(VLOOKUP($B125,'Race 4'!$B$11:$G$39,6,FALSE))," ",VLOOKUP($B125,'Race 4'!$B$11:$G$39,6,FALSE))</f>
        <v xml:space="preserve"> </v>
      </c>
      <c r="J125" s="58" t="str">
        <f>IF(ISERROR(VLOOKUP($B125,'Race 4'!$B$11:$H$39,7,FALSE)),"0",VLOOKUP($B125,'Race 4'!$B$11:$H$39,7,FALSE))</f>
        <v>0</v>
      </c>
      <c r="K125" s="57" t="str">
        <f>IF(ISERROR(VLOOKUP($B125,'Race 5'!$B$11:$H$37,6,FALSE))," ",VLOOKUP($B125,'Race 5'!$B$11:$H$37,6,FALSE))</f>
        <v xml:space="preserve"> </v>
      </c>
      <c r="L125" s="58" t="str">
        <f>IF(ISERROR(VLOOKUP($B125,'Race 5'!$B$11:$H$37,7,FALSE)),"0",VLOOKUP($B125,'Race 5'!$B$11:$H$37,7,FALSE))</f>
        <v>0</v>
      </c>
      <c r="M125" s="57" t="str">
        <f>IF(ISERROR(VLOOKUP($B125,'Race 6'!$B$11:$H$50,6,FALSE))," ",VLOOKUP($B125,'Race 6'!$B$11:$H$50,6,FALSE))</f>
        <v xml:space="preserve"> </v>
      </c>
      <c r="N125" s="58" t="str">
        <f>IF(ISERROR(VLOOKUP($B125,'Race 6'!$B$11:$H$50,7,FALSE)),"0",VLOOKUP($B125,'Race 6'!$B$11:$H$50,7,FALSE))</f>
        <v>0</v>
      </c>
      <c r="O125" s="57" t="str">
        <f>IF(ISERROR(VLOOKUP($B125,'Race 7'!$B$11:$H$37,6,FALSE))," ",VLOOKUP($B125,'Race 7'!$B$11:$H$37,6,FALSE))</f>
        <v xml:space="preserve"> </v>
      </c>
      <c r="P125" s="58" t="str">
        <f>IF(ISERROR(VLOOKUP($B125,'Race 7'!$B$11:$H$37,7,FALSE)),"0",VLOOKUP($B125,'Race 7'!$B$11:$H$37,7,FALSE))</f>
        <v>0</v>
      </c>
      <c r="Q125" s="57" t="str">
        <f>IF(ISERROR(VLOOKUP($B125,'Race 8'!$B$11:$H$37,6,FALSE))," ",VLOOKUP($B125,'Race 8'!$B$11:$H$37,6,FALSE))</f>
        <v xml:space="preserve"> </v>
      </c>
      <c r="R125" s="58" t="str">
        <f>IF(ISERROR(VLOOKUP($B125,'Race 8'!$B$11:$H$37,7,FALSE)),"0",VLOOKUP($B125,'Race 8'!$B$11:$H$37,7,FALSE))</f>
        <v>0</v>
      </c>
      <c r="S125" s="57" t="str">
        <f>IF(ISERROR(VLOOKUP($B125,'Race 9'!$B$11:$H$37,6,FALSE))," ",VLOOKUP($B125,'Race 9'!$B$11:$H$37,6,FALSE))</f>
        <v xml:space="preserve"> </v>
      </c>
      <c r="T125" s="58" t="str">
        <f>IF(ISERROR(VLOOKUP($B125,'Race 9'!$B$11:$H$37,7,FALSE)),"0",VLOOKUP($B125,'Race 9'!$B$11:$H$37,7,FALSE))</f>
        <v>0</v>
      </c>
      <c r="U125" s="57" t="str">
        <f>IF(ISERROR(VLOOKUP($B125,'Race 10'!$B$11:$H$35,6,FALSE))," ",VLOOKUP($B125,'Race 10'!$B$11:$H$35,6,FALSE))</f>
        <v xml:space="preserve"> </v>
      </c>
      <c r="V125" s="58" t="str">
        <f>IF(ISERROR(VLOOKUP($B125,'Race 10'!$B$11:$H$35,7,FALSE)),"0",VLOOKUP($B125,'Race 10'!$B$11:$H$35,7,FALSE))</f>
        <v>0</v>
      </c>
      <c r="W125" s="57" t="str">
        <f>IF(ISERROR(VLOOKUP($B125,'Race 11'!$B$11:$H$37,6,FALSE))," ",VLOOKUP($B125,'Race 11'!$B$11:$H$37,6,FALSE))</f>
        <v xml:space="preserve"> </v>
      </c>
      <c r="X125" s="58" t="str">
        <f>IF(ISERROR(VLOOKUP($B125,'Race 11'!$B$11:$H$37,7,FALSE)),"0",VLOOKUP($B125,'Race 11'!$B$11:$H$37,7,FALSE))</f>
        <v>0</v>
      </c>
      <c r="Y125" s="57" t="str">
        <f>IF(ISERROR(VLOOKUP($B125,'Race 12'!$B$11:$H$41,6,FALSE))," ",VLOOKUP($B125,'Race 12'!$B$11:$H$41,6,FALSE))</f>
        <v xml:space="preserve"> </v>
      </c>
      <c r="Z125" s="58" t="str">
        <f>IF(ISERROR(VLOOKUP($B125,'Race 12'!$B$11:$H$41,7,FALSE)),"0",VLOOKUP($B125,'Race 12'!$B$11:$H$41,7,FALSE))</f>
        <v>0</v>
      </c>
      <c r="AA125" s="100">
        <f t="shared" si="10"/>
        <v>0</v>
      </c>
      <c r="AB125" s="54">
        <f t="shared" si="11"/>
        <v>0</v>
      </c>
      <c r="AC125" s="53"/>
      <c r="AD125" s="34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1:48">
      <c r="A126" s="77">
        <v>36</v>
      </c>
      <c r="B126" s="56"/>
      <c r="C126" s="99" t="str">
        <f>IF(ISERROR(VLOOKUP(B126,'Race 1'!$B$11:$H$43,6,FALSE))," ",VLOOKUP(B126,'Race 1'!$B$11:$H$43,6,FALSE))</f>
        <v xml:space="preserve"> </v>
      </c>
      <c r="D126" s="58" t="str">
        <f>IF(ISERROR(VLOOKUP(B126,'Race 1'!$B$11:$H$43,7,FALSE)),"0",VLOOKUP(B126,'Race 1'!$B$11:$H$43,7,FALSE))</f>
        <v>0</v>
      </c>
      <c r="E126" s="99" t="str">
        <f>IF(ISERROR(VLOOKUP($B126,'Race 2'!$B$11:$G$34,6,FALSE))," ",VLOOKUP($B126,'Race 2'!$B$11:$G$34,6,FALSE))</f>
        <v xml:space="preserve"> </v>
      </c>
      <c r="F126" s="58" t="str">
        <f>IF(ISERROR(VLOOKUP($B126,'Race 2'!$B$11:$H$34,7,FALSE)),"0",VLOOKUP($B126,'Race 2'!$B$11:$H$34,7,FALSE))</f>
        <v>0</v>
      </c>
      <c r="G126" s="99" t="str">
        <f>IF(ISERROR(VLOOKUP($B126,'Race 3'!$B$11:$G$37,6,FALSE))," ",VLOOKUP($B126,'Race 3'!$B$11:$G$37,6,FALSE))</f>
        <v xml:space="preserve"> </v>
      </c>
      <c r="H126" s="58" t="str">
        <f>IF(ISERROR(VLOOKUP($B126,'Race 3'!$B$11:$H$37,7,FALSE)),"0",VLOOKUP($B126,'Race 3'!$B$11:$H$37,7,FALSE))</f>
        <v>0</v>
      </c>
      <c r="I126" s="57" t="str">
        <f>IF(ISERROR(VLOOKUP($B126,'Race 4'!$B$11:$G$39,6,FALSE))," ",VLOOKUP($B126,'Race 4'!$B$11:$G$39,6,FALSE))</f>
        <v xml:space="preserve"> </v>
      </c>
      <c r="J126" s="58" t="str">
        <f>IF(ISERROR(VLOOKUP($B126,'Race 4'!$B$11:$H$39,7,FALSE)),"0",VLOOKUP($B126,'Race 4'!$B$11:$H$39,7,FALSE))</f>
        <v>0</v>
      </c>
      <c r="K126" s="57" t="str">
        <f>IF(ISERROR(VLOOKUP($B126,'Race 5'!$B$11:$H$37,6,FALSE))," ",VLOOKUP($B126,'Race 5'!$B$11:$H$37,6,FALSE))</f>
        <v xml:space="preserve"> </v>
      </c>
      <c r="L126" s="58" t="str">
        <f>IF(ISERROR(VLOOKUP($B126,'Race 5'!$B$11:$H$37,7,FALSE)),"0",VLOOKUP($B126,'Race 5'!$B$11:$H$37,7,FALSE))</f>
        <v>0</v>
      </c>
      <c r="M126" s="57" t="str">
        <f>IF(ISERROR(VLOOKUP($B126,'Race 6'!$B$11:$H$50,6,FALSE))," ",VLOOKUP($B126,'Race 6'!$B$11:$H$50,6,FALSE))</f>
        <v xml:space="preserve"> </v>
      </c>
      <c r="N126" s="58" t="str">
        <f>IF(ISERROR(VLOOKUP($B126,'Race 6'!$B$11:$H$50,7,FALSE)),"0",VLOOKUP($B126,'Race 6'!$B$11:$H$50,7,FALSE))</f>
        <v>0</v>
      </c>
      <c r="O126" s="57" t="str">
        <f>IF(ISERROR(VLOOKUP($B126,'Race 7'!$B$11:$H$37,6,FALSE))," ",VLOOKUP($B126,'Race 7'!$B$11:$H$37,6,FALSE))</f>
        <v xml:space="preserve"> </v>
      </c>
      <c r="P126" s="58" t="str">
        <f>IF(ISERROR(VLOOKUP($B126,'Race 7'!$B$11:$H$37,7,FALSE)),"0",VLOOKUP($B126,'Race 7'!$B$11:$H$37,7,FALSE))</f>
        <v>0</v>
      </c>
      <c r="Q126" s="57" t="str">
        <f>IF(ISERROR(VLOOKUP($B126,'Race 8'!$B$11:$H$37,6,FALSE))," ",VLOOKUP($B126,'Race 8'!$B$11:$H$37,6,FALSE))</f>
        <v xml:space="preserve"> </v>
      </c>
      <c r="R126" s="58" t="str">
        <f>IF(ISERROR(VLOOKUP($B126,'Race 8'!$B$11:$H$37,7,FALSE)),"0",VLOOKUP($B126,'Race 8'!$B$11:$H$37,7,FALSE))</f>
        <v>0</v>
      </c>
      <c r="S126" s="57" t="str">
        <f>IF(ISERROR(VLOOKUP($B126,'Race 9'!$B$11:$H$37,6,FALSE))," ",VLOOKUP($B126,'Race 9'!$B$11:$H$37,6,FALSE))</f>
        <v xml:space="preserve"> </v>
      </c>
      <c r="T126" s="58" t="str">
        <f>IF(ISERROR(VLOOKUP($B126,'Race 9'!$B$11:$H$37,7,FALSE)),"0",VLOOKUP($B126,'Race 9'!$B$11:$H$37,7,FALSE))</f>
        <v>0</v>
      </c>
      <c r="U126" s="57" t="str">
        <f>IF(ISERROR(VLOOKUP($B126,'Race 10'!$B$11:$H$35,6,FALSE))," ",VLOOKUP($B126,'Race 10'!$B$11:$H$35,6,FALSE))</f>
        <v xml:space="preserve"> </v>
      </c>
      <c r="V126" s="58" t="str">
        <f>IF(ISERROR(VLOOKUP($B126,'Race 10'!$B$11:$H$35,7,FALSE)),"0",VLOOKUP($B126,'Race 10'!$B$11:$H$35,7,FALSE))</f>
        <v>0</v>
      </c>
      <c r="W126" s="57" t="str">
        <f>IF(ISERROR(VLOOKUP($B126,'Race 11'!$B$11:$H$37,6,FALSE))," ",VLOOKUP($B126,'Race 11'!$B$11:$H$37,6,FALSE))</f>
        <v xml:space="preserve"> </v>
      </c>
      <c r="X126" s="58" t="str">
        <f>IF(ISERROR(VLOOKUP($B126,'Race 11'!$B$11:$H$37,7,FALSE)),"0",VLOOKUP($B126,'Race 11'!$B$11:$H$37,7,FALSE))</f>
        <v>0</v>
      </c>
      <c r="Y126" s="57" t="str">
        <f>IF(ISERROR(VLOOKUP($B126,'Race 12'!$B$11:$H$41,6,FALSE))," ",VLOOKUP($B126,'Race 12'!$B$11:$H$41,6,FALSE))</f>
        <v xml:space="preserve"> </v>
      </c>
      <c r="Z126" s="58" t="str">
        <f>IF(ISERROR(VLOOKUP($B126,'Race 12'!$B$11:$H$41,7,FALSE)),"0",VLOOKUP($B126,'Race 12'!$B$11:$H$41,7,FALSE))</f>
        <v>0</v>
      </c>
      <c r="AA126" s="100">
        <f t="shared" si="10"/>
        <v>0</v>
      </c>
      <c r="AB126" s="54">
        <f t="shared" si="11"/>
        <v>0</v>
      </c>
      <c r="AC126" s="53"/>
      <c r="AD126" s="34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1:48">
      <c r="A127" s="77">
        <v>37</v>
      </c>
      <c r="B127" s="56"/>
      <c r="C127" s="99" t="str">
        <f>IF(ISERROR(VLOOKUP(B127,'Race 1'!$B$11:$H$43,6,FALSE))," ",VLOOKUP(B127,'Race 1'!$B$11:$H$43,6,FALSE))</f>
        <v xml:space="preserve"> </v>
      </c>
      <c r="D127" s="58" t="str">
        <f>IF(ISERROR(VLOOKUP(B127,'Race 1'!$B$11:$H$43,7,FALSE)),"0",VLOOKUP(B127,'Race 1'!$B$11:$H$43,7,FALSE))</f>
        <v>0</v>
      </c>
      <c r="E127" s="99" t="str">
        <f>IF(ISERROR(VLOOKUP($B127,'Race 2'!$B$11:$G$34,6,FALSE))," ",VLOOKUP($B127,'Race 2'!$B$11:$G$34,6,FALSE))</f>
        <v xml:space="preserve"> </v>
      </c>
      <c r="F127" s="58" t="str">
        <f>IF(ISERROR(VLOOKUP($B127,'Race 2'!$B$11:$H$34,7,FALSE)),"0",VLOOKUP($B127,'Race 2'!$B$11:$H$34,7,FALSE))</f>
        <v>0</v>
      </c>
      <c r="G127" s="99" t="str">
        <f>IF(ISERROR(VLOOKUP($B127,'Race 3'!$B$11:$G$37,6,FALSE))," ",VLOOKUP($B127,'Race 3'!$B$11:$G$37,6,FALSE))</f>
        <v xml:space="preserve"> </v>
      </c>
      <c r="H127" s="58" t="str">
        <f>IF(ISERROR(VLOOKUP($B127,'Race 3'!$B$11:$H$37,7,FALSE)),"0",VLOOKUP($B127,'Race 3'!$B$11:$H$37,7,FALSE))</f>
        <v>0</v>
      </c>
      <c r="I127" s="57" t="str">
        <f>IF(ISERROR(VLOOKUP($B127,'Race 4'!$B$11:$G$39,6,FALSE))," ",VLOOKUP($B127,'Race 4'!$B$11:$G$39,6,FALSE))</f>
        <v xml:space="preserve"> </v>
      </c>
      <c r="J127" s="58" t="str">
        <f>IF(ISERROR(VLOOKUP($B127,'Race 4'!$B$11:$H$39,7,FALSE)),"0",VLOOKUP($B127,'Race 4'!$B$11:$H$39,7,FALSE))</f>
        <v>0</v>
      </c>
      <c r="K127" s="57" t="str">
        <f>IF(ISERROR(VLOOKUP($B127,'Race 5'!$B$11:$H$37,6,FALSE))," ",VLOOKUP($B127,'Race 5'!$B$11:$H$37,6,FALSE))</f>
        <v xml:space="preserve"> </v>
      </c>
      <c r="L127" s="58" t="str">
        <f>IF(ISERROR(VLOOKUP($B127,'Race 5'!$B$11:$H$37,7,FALSE)),"0",VLOOKUP($B127,'Race 5'!$B$11:$H$37,7,FALSE))</f>
        <v>0</v>
      </c>
      <c r="M127" s="57" t="str">
        <f>IF(ISERROR(VLOOKUP($B127,'Race 6'!$B$11:$H$50,6,FALSE))," ",VLOOKUP($B127,'Race 6'!$B$11:$H$50,6,FALSE))</f>
        <v xml:space="preserve"> </v>
      </c>
      <c r="N127" s="58" t="str">
        <f>IF(ISERROR(VLOOKUP($B127,'Race 6'!$B$11:$H$50,7,FALSE)),"0",VLOOKUP($B127,'Race 6'!$B$11:$H$50,7,FALSE))</f>
        <v>0</v>
      </c>
      <c r="O127" s="57" t="str">
        <f>IF(ISERROR(VLOOKUP($B127,'Race 7'!$B$11:$H$37,6,FALSE))," ",VLOOKUP($B127,'Race 7'!$B$11:$H$37,6,FALSE))</f>
        <v xml:space="preserve"> </v>
      </c>
      <c r="P127" s="58" t="str">
        <f>IF(ISERROR(VLOOKUP($B127,'Race 7'!$B$11:$H$37,7,FALSE)),"0",VLOOKUP($B127,'Race 7'!$B$11:$H$37,7,FALSE))</f>
        <v>0</v>
      </c>
      <c r="Q127" s="57" t="str">
        <f>IF(ISERROR(VLOOKUP($B127,'Race 8'!$B$11:$H$37,6,FALSE))," ",VLOOKUP($B127,'Race 8'!$B$11:$H$37,6,FALSE))</f>
        <v xml:space="preserve"> </v>
      </c>
      <c r="R127" s="58" t="str">
        <f>IF(ISERROR(VLOOKUP($B127,'Race 8'!$B$11:$H$37,7,FALSE)),"0",VLOOKUP($B127,'Race 8'!$B$11:$H$37,7,FALSE))</f>
        <v>0</v>
      </c>
      <c r="S127" s="57" t="str">
        <f>IF(ISERROR(VLOOKUP($B127,'Race 9'!$B$11:$H$37,6,FALSE))," ",VLOOKUP($B127,'Race 9'!$B$11:$H$37,6,FALSE))</f>
        <v xml:space="preserve"> </v>
      </c>
      <c r="T127" s="58" t="str">
        <f>IF(ISERROR(VLOOKUP($B127,'Race 9'!$B$11:$H$37,7,FALSE)),"0",VLOOKUP($B127,'Race 9'!$B$11:$H$37,7,FALSE))</f>
        <v>0</v>
      </c>
      <c r="U127" s="57" t="str">
        <f>IF(ISERROR(VLOOKUP($B127,'Race 10'!$B$11:$H$35,6,FALSE))," ",VLOOKUP($B127,'Race 10'!$B$11:$H$35,6,FALSE))</f>
        <v xml:space="preserve"> </v>
      </c>
      <c r="V127" s="58" t="str">
        <f>IF(ISERROR(VLOOKUP($B127,'Race 10'!$B$11:$H$35,7,FALSE)),"0",VLOOKUP($B127,'Race 10'!$B$11:$H$35,7,FALSE))</f>
        <v>0</v>
      </c>
      <c r="W127" s="57" t="str">
        <f>IF(ISERROR(VLOOKUP($B127,'Race 11'!$B$11:$H$37,6,FALSE))," ",VLOOKUP($B127,'Race 11'!$B$11:$H$37,6,FALSE))</f>
        <v xml:space="preserve"> </v>
      </c>
      <c r="X127" s="58" t="str">
        <f>IF(ISERROR(VLOOKUP($B127,'Race 11'!$B$11:$H$37,7,FALSE)),"0",VLOOKUP($B127,'Race 11'!$B$11:$H$37,7,FALSE))</f>
        <v>0</v>
      </c>
      <c r="Y127" s="57" t="str">
        <f>IF(ISERROR(VLOOKUP($B127,'Race 12'!$B$11:$H$41,6,FALSE))," ",VLOOKUP($B127,'Race 12'!$B$11:$H$41,6,FALSE))</f>
        <v xml:space="preserve"> </v>
      </c>
      <c r="Z127" s="58" t="str">
        <f>IF(ISERROR(VLOOKUP($B127,'Race 12'!$B$11:$H$41,7,FALSE)),"0",VLOOKUP($B127,'Race 12'!$B$11:$H$41,7,FALSE))</f>
        <v>0</v>
      </c>
      <c r="AA127" s="100">
        <f t="shared" si="10"/>
        <v>0</v>
      </c>
      <c r="AB127" s="54">
        <f t="shared" si="11"/>
        <v>0</v>
      </c>
      <c r="AC127" s="53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1:48">
      <c r="A128" s="77">
        <v>38</v>
      </c>
      <c r="B128" s="56"/>
      <c r="C128" s="99" t="str">
        <f>IF(ISERROR(VLOOKUP(B128,'Race 1'!$B$11:$H$43,6,FALSE))," ",VLOOKUP(B128,'Race 1'!$B$11:$H$43,6,FALSE))</f>
        <v xml:space="preserve"> </v>
      </c>
      <c r="D128" s="58" t="str">
        <f>IF(ISERROR(VLOOKUP(B128,'Race 1'!$B$11:$H$43,7,FALSE)),"0",VLOOKUP(B128,'Race 1'!$B$11:$H$43,7,FALSE))</f>
        <v>0</v>
      </c>
      <c r="E128" s="99" t="str">
        <f>IF(ISERROR(VLOOKUP($B128,'Race 2'!$B$11:$G$34,6,FALSE))," ",VLOOKUP($B128,'Race 2'!$B$11:$G$34,6,FALSE))</f>
        <v xml:space="preserve"> </v>
      </c>
      <c r="F128" s="58" t="str">
        <f>IF(ISERROR(VLOOKUP($B128,'Race 2'!$B$11:$H$34,7,FALSE)),"0",VLOOKUP($B128,'Race 2'!$B$11:$H$34,7,FALSE))</f>
        <v>0</v>
      </c>
      <c r="G128" s="99" t="str">
        <f>IF(ISERROR(VLOOKUP($B128,'Race 3'!$B$11:$G$37,6,FALSE))," ",VLOOKUP($B128,'Race 3'!$B$11:$G$37,6,FALSE))</f>
        <v xml:space="preserve"> </v>
      </c>
      <c r="H128" s="58" t="str">
        <f>IF(ISERROR(VLOOKUP($B128,'Race 3'!$B$11:$H$37,7,FALSE)),"0",VLOOKUP($B128,'Race 3'!$B$11:$H$37,7,FALSE))</f>
        <v>0</v>
      </c>
      <c r="I128" s="57" t="str">
        <f>IF(ISERROR(VLOOKUP($B128,'Race 4'!$B$11:$G$39,6,FALSE))," ",VLOOKUP($B128,'Race 4'!$B$11:$G$39,6,FALSE))</f>
        <v xml:space="preserve"> </v>
      </c>
      <c r="J128" s="58" t="str">
        <f>IF(ISERROR(VLOOKUP($B128,'Race 4'!$B$11:$H$39,7,FALSE)),"0",VLOOKUP($B128,'Race 4'!$B$11:$H$39,7,FALSE))</f>
        <v>0</v>
      </c>
      <c r="K128" s="57" t="str">
        <f>IF(ISERROR(VLOOKUP($B128,'Race 5'!$B$11:$H$37,6,FALSE))," ",VLOOKUP($B128,'Race 5'!$B$11:$H$37,6,FALSE))</f>
        <v xml:space="preserve"> </v>
      </c>
      <c r="L128" s="58" t="str">
        <f>IF(ISERROR(VLOOKUP($B128,'Race 5'!$B$11:$H$37,7,FALSE)),"0",VLOOKUP($B128,'Race 5'!$B$11:$H$37,7,FALSE))</f>
        <v>0</v>
      </c>
      <c r="M128" s="57" t="str">
        <f>IF(ISERROR(VLOOKUP($B128,'Race 6'!$B$11:$H$50,6,FALSE))," ",VLOOKUP($B128,'Race 6'!$B$11:$H$50,6,FALSE))</f>
        <v xml:space="preserve"> </v>
      </c>
      <c r="N128" s="58" t="str">
        <f>IF(ISERROR(VLOOKUP($B128,'Race 6'!$B$11:$H$50,7,FALSE)),"0",VLOOKUP($B128,'Race 6'!$B$11:$H$50,7,FALSE))</f>
        <v>0</v>
      </c>
      <c r="O128" s="57" t="str">
        <f>IF(ISERROR(VLOOKUP($B128,'Race 7'!$B$11:$H$37,6,FALSE))," ",VLOOKUP($B128,'Race 7'!$B$11:$H$37,6,FALSE))</f>
        <v xml:space="preserve"> </v>
      </c>
      <c r="P128" s="58" t="str">
        <f>IF(ISERROR(VLOOKUP($B128,'Race 7'!$B$11:$H$37,7,FALSE)),"0",VLOOKUP($B128,'Race 7'!$B$11:$H$37,7,FALSE))</f>
        <v>0</v>
      </c>
      <c r="Q128" s="57" t="str">
        <f>IF(ISERROR(VLOOKUP($B128,'Race 8'!$B$11:$H$37,6,FALSE))," ",VLOOKUP($B128,'Race 8'!$B$11:$H$37,6,FALSE))</f>
        <v xml:space="preserve"> </v>
      </c>
      <c r="R128" s="58" t="str">
        <f>IF(ISERROR(VLOOKUP($B128,'Race 8'!$B$11:$H$37,7,FALSE)),"0",VLOOKUP($B128,'Race 8'!$B$11:$H$37,7,FALSE))</f>
        <v>0</v>
      </c>
      <c r="S128" s="57" t="str">
        <f>IF(ISERROR(VLOOKUP($B128,'Race 9'!$B$11:$H$37,6,FALSE))," ",VLOOKUP($B128,'Race 9'!$B$11:$H$37,6,FALSE))</f>
        <v xml:space="preserve"> </v>
      </c>
      <c r="T128" s="58" t="str">
        <f>IF(ISERROR(VLOOKUP($B128,'Race 9'!$B$11:$H$37,7,FALSE)),"0",VLOOKUP($B128,'Race 9'!$B$11:$H$37,7,FALSE))</f>
        <v>0</v>
      </c>
      <c r="U128" s="57" t="str">
        <f>IF(ISERROR(VLOOKUP($B128,'Race 10'!$B$11:$H$35,6,FALSE))," ",VLOOKUP($B128,'Race 10'!$B$11:$H$35,6,FALSE))</f>
        <v xml:space="preserve"> </v>
      </c>
      <c r="V128" s="58" t="str">
        <f>IF(ISERROR(VLOOKUP($B128,'Race 10'!$B$11:$H$35,7,FALSE)),"0",VLOOKUP($B128,'Race 10'!$B$11:$H$35,7,FALSE))</f>
        <v>0</v>
      </c>
      <c r="W128" s="57" t="str">
        <f>IF(ISERROR(VLOOKUP($B128,'Race 11'!$B$11:$H$37,6,FALSE))," ",VLOOKUP($B128,'Race 11'!$B$11:$H$37,6,FALSE))</f>
        <v xml:space="preserve"> </v>
      </c>
      <c r="X128" s="58" t="str">
        <f>IF(ISERROR(VLOOKUP($B128,'Race 11'!$B$11:$H$37,7,FALSE)),"0",VLOOKUP($B128,'Race 11'!$B$11:$H$37,7,FALSE))</f>
        <v>0</v>
      </c>
      <c r="Y128" s="57" t="str">
        <f>IF(ISERROR(VLOOKUP($B128,'Race 12'!$B$11:$H$41,6,FALSE))," ",VLOOKUP($B128,'Race 12'!$B$11:$H$41,6,FALSE))</f>
        <v xml:space="preserve"> </v>
      </c>
      <c r="Z128" s="58" t="str">
        <f>IF(ISERROR(VLOOKUP($B128,'Race 12'!$B$11:$H$41,7,FALSE)),"0",VLOOKUP($B128,'Race 12'!$B$11:$H$41,7,FALSE))</f>
        <v>0</v>
      </c>
      <c r="AA128" s="100">
        <f t="shared" si="10"/>
        <v>0</v>
      </c>
      <c r="AB128" s="54">
        <f t="shared" si="11"/>
        <v>0</v>
      </c>
      <c r="AC128" s="53"/>
      <c r="AD128" s="34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1:48">
      <c r="A129" s="77">
        <v>39</v>
      </c>
      <c r="B129" s="56"/>
      <c r="C129" s="99" t="str">
        <f>IF(ISERROR(VLOOKUP(B129,'Race 1'!$B$11:$H$43,6,FALSE))," ",VLOOKUP(B129,'Race 1'!$B$11:$H$43,6,FALSE))</f>
        <v xml:space="preserve"> </v>
      </c>
      <c r="D129" s="58" t="str">
        <f>IF(ISERROR(VLOOKUP(B129,'Race 1'!$B$11:$H$43,7,FALSE)),"0",VLOOKUP(B129,'Race 1'!$B$11:$H$43,7,FALSE))</f>
        <v>0</v>
      </c>
      <c r="E129" s="99" t="str">
        <f>IF(ISERROR(VLOOKUP($B129,'Race 2'!$B$11:$G$34,6,FALSE))," ",VLOOKUP($B129,'Race 2'!$B$11:$G$34,6,FALSE))</f>
        <v xml:space="preserve"> </v>
      </c>
      <c r="F129" s="58" t="str">
        <f>IF(ISERROR(VLOOKUP($B129,'Race 2'!$B$11:$H$34,7,FALSE)),"0",VLOOKUP($B129,'Race 2'!$B$11:$H$34,7,FALSE))</f>
        <v>0</v>
      </c>
      <c r="G129" s="99" t="str">
        <f>IF(ISERROR(VLOOKUP($B129,'Race 3'!$B$11:$G$37,6,FALSE))," ",VLOOKUP($B129,'Race 3'!$B$11:$G$37,6,FALSE))</f>
        <v xml:space="preserve"> </v>
      </c>
      <c r="H129" s="58" t="str">
        <f>IF(ISERROR(VLOOKUP($B129,'Race 3'!$B$11:$H$37,7,FALSE)),"0",VLOOKUP($B129,'Race 3'!$B$11:$H$37,7,FALSE))</f>
        <v>0</v>
      </c>
      <c r="I129" s="57" t="str">
        <f>IF(ISERROR(VLOOKUP($B129,'Race 4'!$B$11:$G$39,6,FALSE))," ",VLOOKUP($B129,'Race 4'!$B$11:$G$39,6,FALSE))</f>
        <v xml:space="preserve"> </v>
      </c>
      <c r="J129" s="58" t="str">
        <f>IF(ISERROR(VLOOKUP($B129,'Race 4'!$B$11:$H$39,7,FALSE)),"0",VLOOKUP($B129,'Race 4'!$B$11:$H$39,7,FALSE))</f>
        <v>0</v>
      </c>
      <c r="K129" s="57" t="str">
        <f>IF(ISERROR(VLOOKUP($B129,'Race 5'!$B$11:$H$37,6,FALSE))," ",VLOOKUP($B129,'Race 5'!$B$11:$H$37,6,FALSE))</f>
        <v xml:space="preserve"> </v>
      </c>
      <c r="L129" s="58" t="str">
        <f>IF(ISERROR(VLOOKUP($B129,'Race 5'!$B$11:$H$37,7,FALSE)),"0",VLOOKUP($B129,'Race 5'!$B$11:$H$37,7,FALSE))</f>
        <v>0</v>
      </c>
      <c r="M129" s="57" t="str">
        <f>IF(ISERROR(VLOOKUP($B129,'Race 6'!$B$11:$H$50,6,FALSE))," ",VLOOKUP($B129,'Race 6'!$B$11:$H$50,6,FALSE))</f>
        <v xml:space="preserve"> </v>
      </c>
      <c r="N129" s="58" t="str">
        <f>IF(ISERROR(VLOOKUP($B129,'Race 6'!$B$11:$H$50,7,FALSE)),"0",VLOOKUP($B129,'Race 6'!$B$11:$H$50,7,FALSE))</f>
        <v>0</v>
      </c>
      <c r="O129" s="57" t="str">
        <f>IF(ISERROR(VLOOKUP($B129,'Race 7'!$B$11:$H$37,6,FALSE))," ",VLOOKUP($B129,'Race 7'!$B$11:$H$37,6,FALSE))</f>
        <v xml:space="preserve"> </v>
      </c>
      <c r="P129" s="58" t="str">
        <f>IF(ISERROR(VLOOKUP($B129,'Race 7'!$B$11:$H$37,7,FALSE)),"0",VLOOKUP($B129,'Race 7'!$B$11:$H$37,7,FALSE))</f>
        <v>0</v>
      </c>
      <c r="Q129" s="57" t="str">
        <f>IF(ISERROR(VLOOKUP($B129,'Race 8'!$B$11:$H$37,6,FALSE))," ",VLOOKUP($B129,'Race 8'!$B$11:$H$37,6,FALSE))</f>
        <v xml:space="preserve"> </v>
      </c>
      <c r="R129" s="58" t="str">
        <f>IF(ISERROR(VLOOKUP($B129,'Race 8'!$B$11:$H$37,7,FALSE)),"0",VLOOKUP($B129,'Race 8'!$B$11:$H$37,7,FALSE))</f>
        <v>0</v>
      </c>
      <c r="S129" s="57" t="str">
        <f>IF(ISERROR(VLOOKUP($B129,'Race 9'!$B$11:$H$37,6,FALSE))," ",VLOOKUP($B129,'Race 9'!$B$11:$H$37,6,FALSE))</f>
        <v xml:space="preserve"> </v>
      </c>
      <c r="T129" s="58" t="str">
        <f>IF(ISERROR(VLOOKUP($B129,'Race 9'!$B$11:$H$37,7,FALSE)),"0",VLOOKUP($B129,'Race 9'!$B$11:$H$37,7,FALSE))</f>
        <v>0</v>
      </c>
      <c r="U129" s="57" t="str">
        <f>IF(ISERROR(VLOOKUP($B129,'Race 10'!$B$11:$H$35,6,FALSE))," ",VLOOKUP($B129,'Race 10'!$B$11:$H$35,6,FALSE))</f>
        <v xml:space="preserve"> </v>
      </c>
      <c r="V129" s="58" t="str">
        <f>IF(ISERROR(VLOOKUP($B129,'Race 10'!$B$11:$H$35,7,FALSE)),"0",VLOOKUP($B129,'Race 10'!$B$11:$H$35,7,FALSE))</f>
        <v>0</v>
      </c>
      <c r="W129" s="57" t="str">
        <f>IF(ISERROR(VLOOKUP($B129,'Race 11'!$B$11:$H$37,6,FALSE))," ",VLOOKUP($B129,'Race 11'!$B$11:$H$37,6,FALSE))</f>
        <v xml:space="preserve"> </v>
      </c>
      <c r="X129" s="58" t="str">
        <f>IF(ISERROR(VLOOKUP($B129,'Race 11'!$B$11:$H$37,7,FALSE)),"0",VLOOKUP($B129,'Race 11'!$B$11:$H$37,7,FALSE))</f>
        <v>0</v>
      </c>
      <c r="Y129" s="57" t="str">
        <f>IF(ISERROR(VLOOKUP($B129,'Race 12'!$B$11:$H$41,6,FALSE))," ",VLOOKUP($B129,'Race 12'!$B$11:$H$41,6,FALSE))</f>
        <v xml:space="preserve"> </v>
      </c>
      <c r="Z129" s="58" t="str">
        <f>IF(ISERROR(VLOOKUP($B129,'Race 12'!$B$11:$H$41,7,FALSE)),"0",VLOOKUP($B129,'Race 12'!$B$11:$H$41,7,FALSE))</f>
        <v>0</v>
      </c>
      <c r="AA129" s="100">
        <f t="shared" si="10"/>
        <v>0</v>
      </c>
      <c r="AB129" s="54">
        <f t="shared" si="11"/>
        <v>0</v>
      </c>
      <c r="AC129" s="53"/>
      <c r="AD129" s="34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1:48" ht="21" customHeight="1">
      <c r="A130" s="77">
        <v>40</v>
      </c>
      <c r="B130" s="56"/>
      <c r="C130" s="99" t="str">
        <f>IF(ISERROR(VLOOKUP(B130,'Race 1'!$B$11:$H$43,6,FALSE))," ",VLOOKUP(B130,'Race 1'!$B$11:$H$43,6,FALSE))</f>
        <v xml:space="preserve"> </v>
      </c>
      <c r="D130" s="58" t="str">
        <f>IF(ISERROR(VLOOKUP(B130,'Race 1'!$B$11:$H$43,7,FALSE)),"0",VLOOKUP(B130,'Race 1'!$B$11:$H$43,7,FALSE))</f>
        <v>0</v>
      </c>
      <c r="E130" s="99" t="str">
        <f>IF(ISERROR(VLOOKUP($B130,'Race 2'!$B$11:$G$34,6,FALSE))," ",VLOOKUP($B130,'Race 2'!$B$11:$G$34,6,FALSE))</f>
        <v xml:space="preserve"> </v>
      </c>
      <c r="F130" s="58" t="str">
        <f>IF(ISERROR(VLOOKUP($B130,'Race 2'!$B$11:$H$34,7,FALSE)),"0",VLOOKUP($B130,'Race 2'!$B$11:$H$34,7,FALSE))</f>
        <v>0</v>
      </c>
      <c r="G130" s="99" t="str">
        <f>IF(ISERROR(VLOOKUP($B130,'Race 3'!$B$11:$G$37,6,FALSE))," ",VLOOKUP($B130,'Race 3'!$B$11:$G$37,6,FALSE))</f>
        <v xml:space="preserve"> </v>
      </c>
      <c r="H130" s="58" t="str">
        <f>IF(ISERROR(VLOOKUP($B130,'Race 3'!$B$11:$H$37,7,FALSE)),"0",VLOOKUP($B130,'Race 3'!$B$11:$H$37,7,FALSE))</f>
        <v>0</v>
      </c>
      <c r="I130" s="57" t="str">
        <f>IF(ISERROR(VLOOKUP($B130,'Race 4'!$B$11:$G$39,6,FALSE))," ",VLOOKUP($B130,'Race 4'!$B$11:$G$39,6,FALSE))</f>
        <v xml:space="preserve"> </v>
      </c>
      <c r="J130" s="58" t="str">
        <f>IF(ISERROR(VLOOKUP($B130,'Race 4'!$B$11:$H$39,7,FALSE)),"0",VLOOKUP($B130,'Race 4'!$B$11:$H$39,7,FALSE))</f>
        <v>0</v>
      </c>
      <c r="K130" s="57" t="str">
        <f>IF(ISERROR(VLOOKUP($B130,'Race 5'!$B$11:$H$37,6,FALSE))," ",VLOOKUP($B130,'Race 5'!$B$11:$H$37,6,FALSE))</f>
        <v xml:space="preserve"> </v>
      </c>
      <c r="L130" s="58" t="str">
        <f>IF(ISERROR(VLOOKUP($B130,'Race 5'!$B$11:$H$37,7,FALSE)),"0",VLOOKUP($B130,'Race 5'!$B$11:$H$37,7,FALSE))</f>
        <v>0</v>
      </c>
      <c r="M130" s="57" t="str">
        <f>IF(ISERROR(VLOOKUP($B130,'Race 6'!$B$11:$H$50,6,FALSE))," ",VLOOKUP($B130,'Race 6'!$B$11:$H$50,6,FALSE))</f>
        <v xml:space="preserve"> </v>
      </c>
      <c r="N130" s="58" t="str">
        <f>IF(ISERROR(VLOOKUP($B130,'Race 6'!$B$11:$H$50,7,FALSE)),"0",VLOOKUP($B130,'Race 6'!$B$11:$H$50,7,FALSE))</f>
        <v>0</v>
      </c>
      <c r="O130" s="57" t="str">
        <f>IF(ISERROR(VLOOKUP($B130,'Race 7'!$B$11:$H$37,6,FALSE))," ",VLOOKUP($B130,'Race 7'!$B$11:$H$37,6,FALSE))</f>
        <v xml:space="preserve"> </v>
      </c>
      <c r="P130" s="58" t="str">
        <f>IF(ISERROR(VLOOKUP($B130,'Race 7'!$B$11:$H$37,7,FALSE)),"0",VLOOKUP($B130,'Race 7'!$B$11:$H$37,7,FALSE))</f>
        <v>0</v>
      </c>
      <c r="Q130" s="57" t="str">
        <f>IF(ISERROR(VLOOKUP($B130,'Race 8'!$B$11:$H$37,6,FALSE))," ",VLOOKUP($B130,'Race 8'!$B$11:$H$37,6,FALSE))</f>
        <v xml:space="preserve"> </v>
      </c>
      <c r="R130" s="58" t="str">
        <f>IF(ISERROR(VLOOKUP($B130,'Race 8'!$B$11:$H$37,7,FALSE)),"0",VLOOKUP($B130,'Race 8'!$B$11:$H$37,7,FALSE))</f>
        <v>0</v>
      </c>
      <c r="S130" s="57" t="str">
        <f>IF(ISERROR(VLOOKUP($B130,'Race 9'!$B$11:$H$37,6,FALSE))," ",VLOOKUP($B130,'Race 9'!$B$11:$H$37,6,FALSE))</f>
        <v xml:space="preserve"> </v>
      </c>
      <c r="T130" s="58" t="str">
        <f>IF(ISERROR(VLOOKUP($B130,'Race 9'!$B$11:$H$37,7,FALSE)),"0",VLOOKUP($B130,'Race 9'!$B$11:$H$37,7,FALSE))</f>
        <v>0</v>
      </c>
      <c r="U130" s="57" t="str">
        <f>IF(ISERROR(VLOOKUP($B130,'Race 10'!$B$11:$H$35,6,FALSE))," ",VLOOKUP($B130,'Race 10'!$B$11:$H$35,6,FALSE))</f>
        <v xml:space="preserve"> </v>
      </c>
      <c r="V130" s="58" t="str">
        <f>IF(ISERROR(VLOOKUP($B130,'Race 10'!$B$11:$H$35,7,FALSE)),"0",VLOOKUP($B130,'Race 10'!$B$11:$H$35,7,FALSE))</f>
        <v>0</v>
      </c>
      <c r="W130" s="57" t="str">
        <f>IF(ISERROR(VLOOKUP($B130,'Race 11'!$B$11:$H$37,6,FALSE))," ",VLOOKUP($B130,'Race 11'!$B$11:$H$37,6,FALSE))</f>
        <v xml:space="preserve"> </v>
      </c>
      <c r="X130" s="58" t="str">
        <f>IF(ISERROR(VLOOKUP($B130,'Race 11'!$B$11:$H$37,7,FALSE)),"0",VLOOKUP($B130,'Race 11'!$B$11:$H$37,7,FALSE))</f>
        <v>0</v>
      </c>
      <c r="Y130" s="57" t="str">
        <f>IF(ISERROR(VLOOKUP($B130,'Race 12'!$B$11:$H$41,6,FALSE))," ",VLOOKUP($B130,'Race 12'!$B$11:$H$41,6,FALSE))</f>
        <v xml:space="preserve"> </v>
      </c>
      <c r="Z130" s="58" t="str">
        <f>IF(ISERROR(VLOOKUP($B130,'Race 12'!$B$11:$H$41,7,FALSE)),"0",VLOOKUP($B130,'Race 12'!$B$11:$H$41,7,FALSE))</f>
        <v>0</v>
      </c>
      <c r="AA130" s="100">
        <f t="shared" si="10"/>
        <v>0</v>
      </c>
      <c r="AB130" s="54">
        <f t="shared" si="11"/>
        <v>0</v>
      </c>
      <c r="AC130" s="53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1:48">
      <c r="A131" s="77">
        <v>41</v>
      </c>
      <c r="B131" s="56"/>
      <c r="C131" s="99" t="str">
        <f>IF(ISERROR(VLOOKUP(B131,'Race 1'!$B$11:$H$43,6,FALSE))," ",VLOOKUP(B131,'Race 1'!$B$11:$H$43,6,FALSE))</f>
        <v xml:space="preserve"> </v>
      </c>
      <c r="D131" s="58" t="str">
        <f>IF(ISERROR(VLOOKUP(B131,'Race 1'!$B$11:$H$43,7,FALSE)),"0",VLOOKUP(B131,'Race 1'!$B$11:$H$43,7,FALSE))</f>
        <v>0</v>
      </c>
      <c r="E131" s="99" t="str">
        <f>IF(ISERROR(VLOOKUP($B131,'Race 2'!$B$11:$G$34,6,FALSE))," ",VLOOKUP($B131,'Race 2'!$B$11:$G$34,6,FALSE))</f>
        <v xml:space="preserve"> </v>
      </c>
      <c r="F131" s="58" t="str">
        <f>IF(ISERROR(VLOOKUP($B131,'Race 2'!$B$11:$H$34,7,FALSE)),"0",VLOOKUP($B131,'Race 2'!$B$11:$H$34,7,FALSE))</f>
        <v>0</v>
      </c>
      <c r="G131" s="99" t="str">
        <f>IF(ISERROR(VLOOKUP($B131,'Race 3'!$B$11:$G$37,6,FALSE))," ",VLOOKUP($B131,'Race 3'!$B$11:$G$37,6,FALSE))</f>
        <v xml:space="preserve"> </v>
      </c>
      <c r="H131" s="58" t="str">
        <f>IF(ISERROR(VLOOKUP($B131,'Race 3'!$B$11:$H$37,7,FALSE)),"0",VLOOKUP($B131,'Race 3'!$B$11:$H$37,7,FALSE))</f>
        <v>0</v>
      </c>
      <c r="I131" s="57" t="str">
        <f>IF(ISERROR(VLOOKUP($B131,'Race 4'!$B$11:$G$39,6,FALSE))," ",VLOOKUP($B131,'Race 4'!$B$11:$G$39,6,FALSE))</f>
        <v xml:space="preserve"> </v>
      </c>
      <c r="J131" s="58" t="str">
        <f>IF(ISERROR(VLOOKUP($B131,'Race 4'!$B$11:$H$39,7,FALSE)),"0",VLOOKUP($B131,'Race 4'!$B$11:$H$39,7,FALSE))</f>
        <v>0</v>
      </c>
      <c r="K131" s="57" t="str">
        <f>IF(ISERROR(VLOOKUP($B131,'Race 5'!$B$11:$H$37,6,FALSE))," ",VLOOKUP($B131,'Race 5'!$B$11:$H$37,6,FALSE))</f>
        <v xml:space="preserve"> </v>
      </c>
      <c r="L131" s="58" t="str">
        <f>IF(ISERROR(VLOOKUP($B131,'Race 5'!$B$11:$H$37,7,FALSE)),"0",VLOOKUP($B131,'Race 5'!$B$11:$H$37,7,FALSE))</f>
        <v>0</v>
      </c>
      <c r="M131" s="57" t="str">
        <f>IF(ISERROR(VLOOKUP($B131,'Race 6'!$B$11:$H$50,6,FALSE))," ",VLOOKUP($B131,'Race 6'!$B$11:$H$50,6,FALSE))</f>
        <v xml:space="preserve"> </v>
      </c>
      <c r="N131" s="58" t="str">
        <f>IF(ISERROR(VLOOKUP($B131,'Race 6'!$B$11:$H$50,7,FALSE)),"0",VLOOKUP($B131,'Race 6'!$B$11:$H$50,7,FALSE))</f>
        <v>0</v>
      </c>
      <c r="O131" s="57" t="str">
        <f>IF(ISERROR(VLOOKUP($B131,'Race 7'!$B$11:$H$37,6,FALSE))," ",VLOOKUP($B131,'Race 7'!$B$11:$H$37,6,FALSE))</f>
        <v xml:space="preserve"> </v>
      </c>
      <c r="P131" s="58" t="str">
        <f>IF(ISERROR(VLOOKUP($B131,'Race 7'!$B$11:$H$37,7,FALSE)),"0",VLOOKUP($B131,'Race 7'!$B$11:$H$37,7,FALSE))</f>
        <v>0</v>
      </c>
      <c r="Q131" s="57" t="str">
        <f>IF(ISERROR(VLOOKUP($B131,'Race 8'!$B$11:$H$37,6,FALSE))," ",VLOOKUP($B131,'Race 8'!$B$11:$H$37,6,FALSE))</f>
        <v xml:space="preserve"> </v>
      </c>
      <c r="R131" s="58" t="str">
        <f>IF(ISERROR(VLOOKUP($B131,'Race 8'!$B$11:$H$37,7,FALSE)),"0",VLOOKUP($B131,'Race 8'!$B$11:$H$37,7,FALSE))</f>
        <v>0</v>
      </c>
      <c r="S131" s="57" t="str">
        <f>IF(ISERROR(VLOOKUP($B131,'Race 9'!$B$11:$H$37,6,FALSE))," ",VLOOKUP($B131,'Race 9'!$B$11:$H$37,6,FALSE))</f>
        <v xml:space="preserve"> </v>
      </c>
      <c r="T131" s="58" t="str">
        <f>IF(ISERROR(VLOOKUP($B131,'Race 9'!$B$11:$H$37,7,FALSE)),"0",VLOOKUP($B131,'Race 9'!$B$11:$H$37,7,FALSE))</f>
        <v>0</v>
      </c>
      <c r="U131" s="57" t="str">
        <f>IF(ISERROR(VLOOKUP($B131,'Race 10'!$B$11:$H$35,6,FALSE))," ",VLOOKUP($B131,'Race 10'!$B$11:$H$35,6,FALSE))</f>
        <v xml:space="preserve"> </v>
      </c>
      <c r="V131" s="58" t="str">
        <f>IF(ISERROR(VLOOKUP($B131,'Race 10'!$B$11:$H$35,7,FALSE)),"0",VLOOKUP($B131,'Race 10'!$B$11:$H$35,7,FALSE))</f>
        <v>0</v>
      </c>
      <c r="W131" s="57" t="str">
        <f>IF(ISERROR(VLOOKUP($B131,'Race 11'!$B$11:$H$37,6,FALSE))," ",VLOOKUP($B131,'Race 11'!$B$11:$H$37,6,FALSE))</f>
        <v xml:space="preserve"> </v>
      </c>
      <c r="X131" s="58" t="str">
        <f>IF(ISERROR(VLOOKUP($B131,'Race 11'!$B$11:$H$37,7,FALSE)),"0",VLOOKUP($B131,'Race 11'!$B$11:$H$37,7,FALSE))</f>
        <v>0</v>
      </c>
      <c r="Y131" s="57" t="str">
        <f>IF(ISERROR(VLOOKUP($B131,'Race 12'!$B$11:$H$41,6,FALSE))," ",VLOOKUP($B131,'Race 12'!$B$11:$H$41,6,FALSE))</f>
        <v xml:space="preserve"> </v>
      </c>
      <c r="Z131" s="58" t="str">
        <f>IF(ISERROR(VLOOKUP($B131,'Race 12'!$B$11:$H$41,7,FALSE)),"0",VLOOKUP($B131,'Race 12'!$B$11:$H$41,7,FALSE))</f>
        <v>0</v>
      </c>
      <c r="AA131" s="100">
        <f t="shared" si="10"/>
        <v>0</v>
      </c>
      <c r="AB131" s="54">
        <f t="shared" si="11"/>
        <v>0</v>
      </c>
      <c r="AC131" s="53"/>
      <c r="AD131" s="34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</row>
    <row r="132" spans="1:48">
      <c r="A132" s="77">
        <v>42</v>
      </c>
      <c r="B132" s="56"/>
      <c r="C132" s="99"/>
      <c r="D132" s="58" t="str">
        <f>IF(ISERROR(VLOOKUP(B132,'Race 1'!$B$11:$H$43,7,FALSE)),"0",VLOOKUP(B132,'Race 1'!$B$11:$H$43,7,FALSE))</f>
        <v>0</v>
      </c>
      <c r="E132" s="99" t="str">
        <f>IF(ISERROR(VLOOKUP($B132,'Race 2'!$B$11:$G$34,6,FALSE))," ",VLOOKUP($B132,'Race 2'!$B$11:$G$34,6,FALSE))</f>
        <v xml:space="preserve"> </v>
      </c>
      <c r="F132" s="58" t="str">
        <f>IF(ISERROR(VLOOKUP($B132,'Race 2'!$B$11:$H$34,7,FALSE)),"0",VLOOKUP($B132,'Race 2'!$B$11:$H$34,7,FALSE))</f>
        <v>0</v>
      </c>
      <c r="G132" s="99" t="str">
        <f>IF(ISERROR(VLOOKUP($B132,'Race 3'!$B$11:$G$37,6,FALSE))," ",VLOOKUP($B132,'Race 3'!$B$11:$G$37,6,FALSE))</f>
        <v xml:space="preserve"> </v>
      </c>
      <c r="H132" s="58" t="str">
        <f>IF(ISERROR(VLOOKUP($B132,'Race 3'!$B$11:$H$37,7,FALSE)),"0",VLOOKUP($B132,'Race 3'!$B$11:$H$37,7,FALSE))</f>
        <v>0</v>
      </c>
      <c r="I132" s="57" t="str">
        <f>IF(ISERROR(VLOOKUP($B132,'Race 4'!$B$11:$G$39,6,FALSE))," ",VLOOKUP($B132,'Race 4'!$B$11:$G$39,6,FALSE))</f>
        <v xml:space="preserve"> </v>
      </c>
      <c r="J132" s="58" t="str">
        <f>IF(ISERROR(VLOOKUP($B132,'Race 4'!$B$11:$H$39,7,FALSE)),"0",VLOOKUP($B132,'Race 4'!$B$11:$H$39,7,FALSE))</f>
        <v>0</v>
      </c>
      <c r="K132" s="57" t="str">
        <f>IF(ISERROR(VLOOKUP($B132,'Race 5'!$B$11:$H$37,6,FALSE))," ",VLOOKUP($B132,'Race 5'!$B$11:$H$37,6,FALSE))</f>
        <v xml:space="preserve"> </v>
      </c>
      <c r="L132" s="58" t="str">
        <f>IF(ISERROR(VLOOKUP($B132,'Race 5'!$B$11:$H$37,7,FALSE)),"0",VLOOKUP($B132,'Race 5'!$B$11:$H$37,7,FALSE))</f>
        <v>0</v>
      </c>
      <c r="M132" s="57" t="str">
        <f>IF(ISERROR(VLOOKUP($B132,'Race 6'!$B$11:$H$50,6,FALSE))," ",VLOOKUP($B132,'Race 6'!$B$11:$H$50,6,FALSE))</f>
        <v xml:space="preserve"> </v>
      </c>
      <c r="N132" s="58" t="str">
        <f>IF(ISERROR(VLOOKUP($B132,'Race 6'!$B$11:$H$50,7,FALSE)),"0",VLOOKUP($B132,'Race 6'!$B$11:$H$50,7,FALSE))</f>
        <v>0</v>
      </c>
      <c r="O132" s="57" t="str">
        <f>IF(ISERROR(VLOOKUP($B132,'Race 7'!$B$11:$H$37,6,FALSE))," ",VLOOKUP($B132,'Race 7'!$B$11:$H$37,6,FALSE))</f>
        <v xml:space="preserve"> </v>
      </c>
      <c r="P132" s="58" t="str">
        <f>IF(ISERROR(VLOOKUP($B132,'Race 7'!$B$11:$H$37,7,FALSE)),"0",VLOOKUP($B132,'Race 7'!$B$11:$H$37,7,FALSE))</f>
        <v>0</v>
      </c>
      <c r="Q132" s="57" t="str">
        <f>IF(ISERROR(VLOOKUP($B132,'Race 8'!$B$11:$H$37,6,FALSE))," ",VLOOKUP($B132,'Race 8'!$B$11:$H$37,6,FALSE))</f>
        <v xml:space="preserve"> </v>
      </c>
      <c r="R132" s="58" t="str">
        <f>IF(ISERROR(VLOOKUP($B132,'Race 8'!$B$11:$H$37,7,FALSE)),"0",VLOOKUP($B132,'Race 8'!$B$11:$H$37,7,FALSE))</f>
        <v>0</v>
      </c>
      <c r="S132" s="57" t="str">
        <f>IF(ISERROR(VLOOKUP($B132,'Race 9'!$B$11:$H$37,6,FALSE))," ",VLOOKUP($B132,'Race 9'!$B$11:$H$37,6,FALSE))</f>
        <v xml:space="preserve"> </v>
      </c>
      <c r="T132" s="58" t="str">
        <f>IF(ISERROR(VLOOKUP($B132,'Race 9'!$B$11:$H$37,7,FALSE)),"0",VLOOKUP($B132,'Race 9'!$B$11:$H$37,7,FALSE))</f>
        <v>0</v>
      </c>
      <c r="U132" s="57" t="str">
        <f>IF(ISERROR(VLOOKUP($B132,'Race 10'!$B$11:$H$35,6,FALSE))," ",VLOOKUP($B132,'Race 10'!$B$11:$H$35,6,FALSE))</f>
        <v xml:space="preserve"> </v>
      </c>
      <c r="V132" s="58" t="str">
        <f>IF(ISERROR(VLOOKUP($B132,'Race 10'!$B$11:$H$35,7,FALSE)),"0",VLOOKUP($B132,'Race 10'!$B$11:$H$35,7,FALSE))</f>
        <v>0</v>
      </c>
      <c r="W132" s="57" t="str">
        <f>IF(ISERROR(VLOOKUP($B132,'Race 11'!$B$11:$H$37,6,FALSE))," ",VLOOKUP($B132,'Race 11'!$B$11:$H$37,6,FALSE))</f>
        <v xml:space="preserve"> </v>
      </c>
      <c r="X132" s="58" t="str">
        <f>IF(ISERROR(VLOOKUP($B132,'Race 11'!$B$11:$H$37,7,FALSE)),"0",VLOOKUP($B132,'Race 11'!$B$11:$H$37,7,FALSE))</f>
        <v>0</v>
      </c>
      <c r="Y132" s="57" t="str">
        <f>IF(ISERROR(VLOOKUP($B132,'Race 12'!$B$11:$H$41,6,FALSE))," ",VLOOKUP($B132,'Race 12'!$B$11:$H$41,6,FALSE))</f>
        <v xml:space="preserve"> </v>
      </c>
      <c r="Z132" s="58" t="str">
        <f>IF(ISERROR(VLOOKUP($B132,'Race 12'!$B$11:$H$41,7,FALSE)),"0",VLOOKUP($B132,'Race 12'!$B$11:$H$41,7,FALSE))</f>
        <v>0</v>
      </c>
      <c r="AA132" s="100">
        <f t="shared" si="10"/>
        <v>0</v>
      </c>
      <c r="AB132" s="54">
        <f t="shared" si="11"/>
        <v>0</v>
      </c>
      <c r="AC132" s="53"/>
      <c r="AD132" s="34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1:48">
      <c r="A133" s="77">
        <v>43</v>
      </c>
      <c r="B133" s="56"/>
      <c r="C133" s="99" t="str">
        <f>IF(ISERROR(VLOOKUP(B133,'Race 1'!$B$11:$H$43,6,FALSE))," ",VLOOKUP(B133,'Race 1'!$B$11:$H$43,6,FALSE))</f>
        <v xml:space="preserve"> </v>
      </c>
      <c r="D133" s="58" t="str">
        <f>IF(ISERROR(VLOOKUP(B133,'Race 1'!$B$11:$H$43,7,FALSE)),"0",VLOOKUP(B133,'Race 1'!$B$11:$H$43,7,FALSE))</f>
        <v>0</v>
      </c>
      <c r="E133" s="99" t="str">
        <f>IF(ISERROR(VLOOKUP($B133,'Race 2'!$B$11:$G$34,6,FALSE))," ",VLOOKUP($B133,'Race 2'!$B$11:$G$34,6,FALSE))</f>
        <v xml:space="preserve"> </v>
      </c>
      <c r="F133" s="58" t="str">
        <f>IF(ISERROR(VLOOKUP($B133,'Race 2'!$B$11:$H$34,7,FALSE)),"0",VLOOKUP($B133,'Race 2'!$B$11:$H$34,7,FALSE))</f>
        <v>0</v>
      </c>
      <c r="G133" s="99" t="str">
        <f>IF(ISERROR(VLOOKUP($B133,'Race 3'!$B$11:$G$37,6,FALSE))," ",VLOOKUP($B133,'Race 3'!$B$11:$G$37,6,FALSE))</f>
        <v xml:space="preserve"> </v>
      </c>
      <c r="H133" s="58" t="str">
        <f>IF(ISERROR(VLOOKUP($B133,'Race 3'!$B$11:$H$37,7,FALSE)),"0",VLOOKUP($B133,'Race 3'!$B$11:$H$37,7,FALSE))</f>
        <v>0</v>
      </c>
      <c r="I133" s="57" t="str">
        <f>IF(ISERROR(VLOOKUP($B133,'Race 4'!$B$11:$G$39,6,FALSE))," ",VLOOKUP($B133,'Race 4'!$B$11:$G$39,6,FALSE))</f>
        <v xml:space="preserve"> </v>
      </c>
      <c r="J133" s="58" t="str">
        <f>IF(ISERROR(VLOOKUP($B133,'Race 4'!$B$11:$H$39,7,FALSE)),"0",VLOOKUP($B133,'Race 4'!$B$11:$H$39,7,FALSE))</f>
        <v>0</v>
      </c>
      <c r="K133" s="57" t="str">
        <f>IF(ISERROR(VLOOKUP($B133,'Race 5'!$B$11:$H$37,6,FALSE))," ",VLOOKUP($B133,'Race 5'!$B$11:$H$37,6,FALSE))</f>
        <v xml:space="preserve"> </v>
      </c>
      <c r="L133" s="58" t="str">
        <f>IF(ISERROR(VLOOKUP($B133,'Race 5'!$B$11:$H$37,7,FALSE)),"0",VLOOKUP($B133,'Race 5'!$B$11:$H$37,7,FALSE))</f>
        <v>0</v>
      </c>
      <c r="M133" s="57" t="str">
        <f>IF(ISERROR(VLOOKUP($B133,'Race 6'!$B$11:$H$50,6,FALSE))," ",VLOOKUP($B133,'Race 6'!$B$11:$H$50,6,FALSE))</f>
        <v xml:space="preserve"> </v>
      </c>
      <c r="N133" s="58" t="str">
        <f>IF(ISERROR(VLOOKUP($B133,'Race 6'!$B$11:$H$50,7,FALSE)),"0",VLOOKUP($B133,'Race 6'!$B$11:$H$50,7,FALSE))</f>
        <v>0</v>
      </c>
      <c r="O133" s="57" t="str">
        <f>IF(ISERROR(VLOOKUP($B133,'Race 7'!$B$11:$H$37,6,FALSE))," ",VLOOKUP($B133,'Race 7'!$B$11:$H$37,6,FALSE))</f>
        <v xml:space="preserve"> </v>
      </c>
      <c r="P133" s="58" t="str">
        <f>IF(ISERROR(VLOOKUP($B133,'Race 7'!$B$11:$H$37,7,FALSE)),"0",VLOOKUP($B133,'Race 7'!$B$11:$H$37,7,FALSE))</f>
        <v>0</v>
      </c>
      <c r="Q133" s="57" t="str">
        <f>IF(ISERROR(VLOOKUP($B133,'Race 8'!$B$11:$H$37,6,FALSE))," ",VLOOKUP($B133,'Race 8'!$B$11:$H$37,6,FALSE))</f>
        <v xml:space="preserve"> </v>
      </c>
      <c r="R133" s="58" t="str">
        <f>IF(ISERROR(VLOOKUP($B133,'Race 8'!$B$11:$H$37,7,FALSE)),"0",VLOOKUP($B133,'Race 8'!$B$11:$H$37,7,FALSE))</f>
        <v>0</v>
      </c>
      <c r="S133" s="57" t="str">
        <f>IF(ISERROR(VLOOKUP($B133,'Race 9'!$B$11:$H$37,6,FALSE))," ",VLOOKUP($B133,'Race 9'!$B$11:$H$37,6,FALSE))</f>
        <v xml:space="preserve"> </v>
      </c>
      <c r="T133" s="58" t="str">
        <f>IF(ISERROR(VLOOKUP($B133,'Race 9'!$B$11:$H$37,7,FALSE)),"0",VLOOKUP($B133,'Race 9'!$B$11:$H$37,7,FALSE))</f>
        <v>0</v>
      </c>
      <c r="U133" s="57" t="str">
        <f>IF(ISERROR(VLOOKUP($B133,'Race 10'!$B$11:$H$35,6,FALSE))," ",VLOOKUP($B133,'Race 10'!$B$11:$H$35,6,FALSE))</f>
        <v xml:space="preserve"> </v>
      </c>
      <c r="V133" s="58" t="str">
        <f>IF(ISERROR(VLOOKUP($B133,'Race 10'!$B$11:$H$35,7,FALSE)),"0",VLOOKUP($B133,'Race 10'!$B$11:$H$35,7,FALSE))</f>
        <v>0</v>
      </c>
      <c r="W133" s="57" t="str">
        <f>IF(ISERROR(VLOOKUP($B133,'Race 11'!$B$11:$H$37,6,FALSE))," ",VLOOKUP($B133,'Race 11'!$B$11:$H$37,6,FALSE))</f>
        <v xml:space="preserve"> </v>
      </c>
      <c r="X133" s="58" t="str">
        <f>IF(ISERROR(VLOOKUP($B133,'Race 11'!$B$11:$H$37,7,FALSE)),"0",VLOOKUP($B133,'Race 11'!$B$11:$H$37,7,FALSE))</f>
        <v>0</v>
      </c>
      <c r="Y133" s="57" t="str">
        <f>IF(ISERROR(VLOOKUP($B133,'Race 12'!$B$11:$H$41,6,FALSE))," ",VLOOKUP($B133,'Race 12'!$B$11:$H$41,6,FALSE))</f>
        <v xml:space="preserve"> </v>
      </c>
      <c r="Z133" s="58" t="str">
        <f>IF(ISERROR(VLOOKUP($B133,'Race 12'!$B$11:$H$41,7,FALSE)),"0",VLOOKUP($B133,'Race 12'!$B$11:$H$41,7,FALSE))</f>
        <v>0</v>
      </c>
      <c r="AA133" s="100">
        <f t="shared" si="10"/>
        <v>0</v>
      </c>
      <c r="AB133" s="54">
        <f t="shared" si="11"/>
        <v>0</v>
      </c>
      <c r="AC133" s="53"/>
      <c r="AD133" s="34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1:48" ht="22.5" customHeight="1">
      <c r="A134" s="77">
        <v>44</v>
      </c>
      <c r="B134" s="56"/>
      <c r="C134" s="99" t="str">
        <f>IF(ISERROR(VLOOKUP(B134,'Race 1'!$B$11:$H$43,6,FALSE))," ",VLOOKUP(B134,'Race 1'!$B$11:$H$43,6,FALSE))</f>
        <v xml:space="preserve"> </v>
      </c>
      <c r="D134" s="58" t="str">
        <f>IF(ISERROR(VLOOKUP(B134,'Race 1'!$B$11:$H$43,7,FALSE)),"0",VLOOKUP(B134,'Race 1'!$B$11:$H$43,7,FALSE))</f>
        <v>0</v>
      </c>
      <c r="E134" s="99" t="str">
        <f>IF(ISERROR(VLOOKUP($B134,'Race 2'!$B$11:$G$34,6,FALSE))," ",VLOOKUP($B134,'Race 2'!$B$11:$G$34,6,FALSE))</f>
        <v xml:space="preserve"> </v>
      </c>
      <c r="F134" s="58" t="str">
        <f>IF(ISERROR(VLOOKUP($B134,'Race 2'!$B$11:$H$34,7,FALSE)),"0",VLOOKUP($B134,'Race 2'!$B$11:$H$34,7,FALSE))</f>
        <v>0</v>
      </c>
      <c r="G134" s="99" t="str">
        <f>IF(ISERROR(VLOOKUP($B134,'Race 3'!$B$11:$G$37,6,FALSE))," ",VLOOKUP($B134,'Race 3'!$B$11:$G$37,6,FALSE))</f>
        <v xml:space="preserve"> </v>
      </c>
      <c r="H134" s="58" t="str">
        <f>IF(ISERROR(VLOOKUP($B134,'Race 3'!$B$11:$H$37,7,FALSE)),"0",VLOOKUP($B134,'Race 3'!$B$11:$H$37,7,FALSE))</f>
        <v>0</v>
      </c>
      <c r="I134" s="57" t="str">
        <f>IF(ISERROR(VLOOKUP($B134,'Race 4'!$B$11:$G$39,6,FALSE))," ",VLOOKUP($B134,'Race 4'!$B$11:$G$39,6,FALSE))</f>
        <v xml:space="preserve"> </v>
      </c>
      <c r="J134" s="58" t="str">
        <f>IF(ISERROR(VLOOKUP($B134,'Race 4'!$B$11:$H$39,7,FALSE)),"0",VLOOKUP($B134,'Race 4'!$B$11:$H$39,7,FALSE))</f>
        <v>0</v>
      </c>
      <c r="K134" s="57" t="str">
        <f>IF(ISERROR(VLOOKUP($B134,'Race 5'!$B$11:$H$37,6,FALSE))," ",VLOOKUP($B134,'Race 5'!$B$11:$H$37,6,FALSE))</f>
        <v xml:space="preserve"> </v>
      </c>
      <c r="L134" s="58" t="str">
        <f>IF(ISERROR(VLOOKUP($B134,'Race 5'!$B$11:$H$37,7,FALSE)),"0",VLOOKUP($B134,'Race 5'!$B$11:$H$37,7,FALSE))</f>
        <v>0</v>
      </c>
      <c r="M134" s="57" t="str">
        <f>IF(ISERROR(VLOOKUP($B134,'Race 6'!$B$11:$H$50,6,FALSE))," ",VLOOKUP($B134,'Race 6'!$B$11:$H$50,6,FALSE))</f>
        <v xml:space="preserve"> </v>
      </c>
      <c r="N134" s="58" t="str">
        <f>IF(ISERROR(VLOOKUP($B134,'Race 6'!$B$11:$H$50,7,FALSE)),"0",VLOOKUP($B134,'Race 6'!$B$11:$H$50,7,FALSE))</f>
        <v>0</v>
      </c>
      <c r="O134" s="57" t="str">
        <f>IF(ISERROR(VLOOKUP($B134,'Race 7'!$B$11:$H$37,6,FALSE))," ",VLOOKUP($B134,'Race 7'!$B$11:$H$37,6,FALSE))</f>
        <v xml:space="preserve"> </v>
      </c>
      <c r="P134" s="58" t="str">
        <f>IF(ISERROR(VLOOKUP($B134,'Race 7'!$B$11:$H$37,7,FALSE)),"0",VLOOKUP($B134,'Race 7'!$B$11:$H$37,7,FALSE))</f>
        <v>0</v>
      </c>
      <c r="Q134" s="57" t="str">
        <f>IF(ISERROR(VLOOKUP($B134,'Race 8'!$B$11:$H$37,6,FALSE))," ",VLOOKUP($B134,'Race 8'!$B$11:$H$37,6,FALSE))</f>
        <v xml:space="preserve"> </v>
      </c>
      <c r="R134" s="58" t="str">
        <f>IF(ISERROR(VLOOKUP($B134,'Race 8'!$B$11:$H$37,7,FALSE)),"0",VLOOKUP($B134,'Race 8'!$B$11:$H$37,7,FALSE))</f>
        <v>0</v>
      </c>
      <c r="S134" s="57" t="str">
        <f>IF(ISERROR(VLOOKUP($B134,'Race 9'!$B$11:$H$37,6,FALSE))," ",VLOOKUP($B134,'Race 9'!$B$11:$H$37,6,FALSE))</f>
        <v xml:space="preserve"> </v>
      </c>
      <c r="T134" s="58" t="str">
        <f>IF(ISERROR(VLOOKUP($B134,'Race 9'!$B$11:$H$37,7,FALSE)),"0",VLOOKUP($B134,'Race 9'!$B$11:$H$37,7,FALSE))</f>
        <v>0</v>
      </c>
      <c r="U134" s="57" t="str">
        <f>IF(ISERROR(VLOOKUP($B134,'Race 10'!$B$11:$H$35,6,FALSE))," ",VLOOKUP($B134,'Race 10'!$B$11:$H$35,6,FALSE))</f>
        <v xml:space="preserve"> </v>
      </c>
      <c r="V134" s="58" t="str">
        <f>IF(ISERROR(VLOOKUP($B134,'Race 10'!$B$11:$H$35,7,FALSE)),"0",VLOOKUP($B134,'Race 10'!$B$11:$H$35,7,FALSE))</f>
        <v>0</v>
      </c>
      <c r="W134" s="57" t="str">
        <f>IF(ISERROR(VLOOKUP($B134,'Race 11'!$B$11:$H$37,6,FALSE))," ",VLOOKUP($B134,'Race 11'!$B$11:$H$37,6,FALSE))</f>
        <v xml:space="preserve"> </v>
      </c>
      <c r="X134" s="58" t="str">
        <f>IF(ISERROR(VLOOKUP($B134,'Race 11'!$B$11:$H$37,7,FALSE)),"0",VLOOKUP($B134,'Race 11'!$B$11:$H$37,7,FALSE))</f>
        <v>0</v>
      </c>
      <c r="Y134" s="57" t="str">
        <f>IF(ISERROR(VLOOKUP($B134,'Race 12'!$B$11:$H$41,6,FALSE))," ",VLOOKUP($B134,'Race 12'!$B$11:$H$41,6,FALSE))</f>
        <v xml:space="preserve"> </v>
      </c>
      <c r="Z134" s="58" t="str">
        <f>IF(ISERROR(VLOOKUP($B134,'Race 12'!$B$11:$H$41,7,FALSE)),"0",VLOOKUP($B134,'Race 12'!$B$11:$H$41,7,FALSE))</f>
        <v>0</v>
      </c>
      <c r="AA134" s="100">
        <f t="shared" si="10"/>
        <v>0</v>
      </c>
      <c r="AB134" s="54">
        <f t="shared" si="11"/>
        <v>0</v>
      </c>
      <c r="AC134" s="53"/>
      <c r="AD134" s="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1:48" ht="22.5" customHeight="1">
      <c r="A135" s="77">
        <v>45</v>
      </c>
      <c r="B135" s="56"/>
      <c r="C135" s="99" t="str">
        <f>IF(ISERROR(VLOOKUP(B135,'Race 1'!$B$11:$H$43,6,FALSE))," ",VLOOKUP(B135,'Race 1'!$B$11:$H$43,6,FALSE))</f>
        <v xml:space="preserve"> </v>
      </c>
      <c r="D135" s="58" t="str">
        <f>IF(ISERROR(VLOOKUP(B135,'Race 1'!$B$11:$H$43,7,FALSE)),"0",VLOOKUP(B135,'Race 1'!$B$11:$H$43,7,FALSE))</f>
        <v>0</v>
      </c>
      <c r="E135" s="99" t="str">
        <f>IF(ISERROR(VLOOKUP($B135,'Race 2'!$B$11:$G$34,6,FALSE))," ",VLOOKUP($B135,'Race 2'!$B$11:$G$34,6,FALSE))</f>
        <v xml:space="preserve"> </v>
      </c>
      <c r="F135" s="58" t="str">
        <f>IF(ISERROR(VLOOKUP($B135,'Race 2'!$B$11:$H$34,7,FALSE)),"0",VLOOKUP($B135,'Race 2'!$B$11:$H$34,7,FALSE))</f>
        <v>0</v>
      </c>
      <c r="G135" s="99" t="str">
        <f>IF(ISERROR(VLOOKUP($B135,'Race 3'!$B$11:$G$37,6,FALSE))," ",VLOOKUP($B135,'Race 3'!$B$11:$G$37,6,FALSE))</f>
        <v xml:space="preserve"> </v>
      </c>
      <c r="H135" s="58" t="str">
        <f>IF(ISERROR(VLOOKUP($B135,'Race 3'!$B$11:$H$37,7,FALSE)),"0",VLOOKUP($B135,'Race 3'!$B$11:$H$37,7,FALSE))</f>
        <v>0</v>
      </c>
      <c r="I135" s="57" t="str">
        <f>IF(ISERROR(VLOOKUP($B135,'Race 4'!$B$11:$G$39,6,FALSE))," ",VLOOKUP($B135,'Race 4'!$B$11:$G$39,6,FALSE))</f>
        <v xml:space="preserve"> </v>
      </c>
      <c r="J135" s="58" t="str">
        <f>IF(ISERROR(VLOOKUP($B135,'Race 4'!$B$11:$H$39,7,FALSE)),"0",VLOOKUP($B135,'Race 4'!$B$11:$H$39,7,FALSE))</f>
        <v>0</v>
      </c>
      <c r="K135" s="57" t="str">
        <f>IF(ISERROR(VLOOKUP($B135,'Race 5'!$B$11:$H$37,6,FALSE))," ",VLOOKUP($B135,'Race 5'!$B$11:$H$37,6,FALSE))</f>
        <v xml:space="preserve"> </v>
      </c>
      <c r="L135" s="58" t="str">
        <f>IF(ISERROR(VLOOKUP($B135,'Race 5'!$B$11:$H$37,7,FALSE)),"0",VLOOKUP($B135,'Race 5'!$B$11:$H$37,7,FALSE))</f>
        <v>0</v>
      </c>
      <c r="M135" s="57" t="str">
        <f>IF(ISERROR(VLOOKUP($B135,'Race 6'!$B$11:$H$50,6,FALSE))," ",VLOOKUP($B135,'Race 6'!$B$11:$H$50,6,FALSE))</f>
        <v xml:space="preserve"> </v>
      </c>
      <c r="N135" s="58" t="str">
        <f>IF(ISERROR(VLOOKUP($B135,'Race 6'!$B$11:$H$50,7,FALSE)),"0",VLOOKUP($B135,'Race 6'!$B$11:$H$50,7,FALSE))</f>
        <v>0</v>
      </c>
      <c r="O135" s="57" t="str">
        <f>IF(ISERROR(VLOOKUP($B135,'Race 7'!$B$11:$H$37,6,FALSE))," ",VLOOKUP($B135,'Race 7'!$B$11:$H$37,6,FALSE))</f>
        <v xml:space="preserve"> </v>
      </c>
      <c r="P135" s="58" t="str">
        <f>IF(ISERROR(VLOOKUP($B135,'Race 7'!$B$11:$H$37,7,FALSE)),"0",VLOOKUP($B135,'Race 7'!$B$11:$H$37,7,FALSE))</f>
        <v>0</v>
      </c>
      <c r="Q135" s="57" t="str">
        <f>IF(ISERROR(VLOOKUP($B135,'Race 8'!$B$11:$H$37,6,FALSE))," ",VLOOKUP($B135,'Race 8'!$B$11:$H$37,6,FALSE))</f>
        <v xml:space="preserve"> </v>
      </c>
      <c r="R135" s="58" t="str">
        <f>IF(ISERROR(VLOOKUP($B135,'Race 8'!$B$11:$H$37,7,FALSE)),"0",VLOOKUP($B135,'Race 8'!$B$11:$H$37,7,FALSE))</f>
        <v>0</v>
      </c>
      <c r="S135" s="57" t="str">
        <f>IF(ISERROR(VLOOKUP($B135,'Race 9'!$B$11:$H$37,6,FALSE))," ",VLOOKUP($B135,'Race 9'!$B$11:$H$37,6,FALSE))</f>
        <v xml:space="preserve"> </v>
      </c>
      <c r="T135" s="58" t="str">
        <f>IF(ISERROR(VLOOKUP($B135,'Race 9'!$B$11:$H$37,7,FALSE)),"0",VLOOKUP($B135,'Race 9'!$B$11:$H$37,7,FALSE))</f>
        <v>0</v>
      </c>
      <c r="U135" s="57" t="str">
        <f>IF(ISERROR(VLOOKUP($B135,'Race 10'!$B$11:$H$35,6,FALSE))," ",VLOOKUP($B135,'Race 10'!$B$11:$H$35,6,FALSE))</f>
        <v xml:space="preserve"> </v>
      </c>
      <c r="V135" s="58" t="str">
        <f>IF(ISERROR(VLOOKUP($B135,'Race 10'!$B$11:$H$35,7,FALSE)),"0",VLOOKUP($B135,'Race 10'!$B$11:$H$35,7,FALSE))</f>
        <v>0</v>
      </c>
      <c r="W135" s="57" t="str">
        <f>IF(ISERROR(VLOOKUP($B135,'Race 11'!$B$11:$H$37,6,FALSE))," ",VLOOKUP($B135,'Race 11'!$B$11:$H$37,6,FALSE))</f>
        <v xml:space="preserve"> </v>
      </c>
      <c r="X135" s="58" t="str">
        <f>IF(ISERROR(VLOOKUP($B135,'Race 11'!$B$11:$H$37,7,FALSE)),"0",VLOOKUP($B135,'Race 11'!$B$11:$H$37,7,FALSE))</f>
        <v>0</v>
      </c>
      <c r="Y135" s="57" t="str">
        <f>IF(ISERROR(VLOOKUP($B135,'Race 12'!$B$11:$H$41,6,FALSE))," ",VLOOKUP($B135,'Race 12'!$B$11:$H$41,6,FALSE))</f>
        <v xml:space="preserve"> </v>
      </c>
      <c r="Z135" s="58" t="str">
        <f>IF(ISERROR(VLOOKUP($B135,'Race 12'!$B$11:$H$41,7,FALSE)),"0",VLOOKUP($B135,'Race 12'!$B$11:$H$41,7,FALSE))</f>
        <v>0</v>
      </c>
      <c r="AA135" s="100">
        <f t="shared" si="10"/>
        <v>0</v>
      </c>
      <c r="AB135" s="54">
        <f t="shared" si="11"/>
        <v>0</v>
      </c>
      <c r="AC135" s="53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1:48" ht="22.5" customHeight="1">
      <c r="A136" s="77">
        <v>46</v>
      </c>
      <c r="B136" s="59"/>
      <c r="C136" s="99" t="str">
        <f>IF(ISERROR(VLOOKUP(B136,'Race 1'!$B$11:$H$43,6,FALSE))," ",VLOOKUP(B136,'Race 1'!$B$11:$H$43,6,FALSE))</f>
        <v xml:space="preserve"> </v>
      </c>
      <c r="D136" s="58" t="str">
        <f>IF(ISERROR(VLOOKUP(B136,'Race 1'!$B$11:$H$43,7,FALSE)),"0",VLOOKUP(B136,'Race 1'!$B$11:$H$43,7,FALSE))</f>
        <v>0</v>
      </c>
      <c r="E136" s="99" t="str">
        <f>IF(ISERROR(VLOOKUP($B136,'Race 2'!$B$11:$G$34,6,FALSE))," ",VLOOKUP($B136,'Race 2'!$B$11:$G$34,6,FALSE))</f>
        <v xml:space="preserve"> </v>
      </c>
      <c r="F136" s="58" t="str">
        <f>IF(ISERROR(VLOOKUP($B136,'Race 2'!$B$11:$H$34,7,FALSE)),"0",VLOOKUP($B136,'Race 2'!$B$11:$H$34,7,FALSE))</f>
        <v>0</v>
      </c>
      <c r="G136" s="99" t="str">
        <f>IF(ISERROR(VLOOKUP($B136,'Race 3'!$B$11:$G$37,6,FALSE))," ",VLOOKUP($B136,'Race 3'!$B$11:$G$37,6,FALSE))</f>
        <v xml:space="preserve"> </v>
      </c>
      <c r="H136" s="58" t="str">
        <f>IF(ISERROR(VLOOKUP($B136,'Race 3'!$B$11:$H$37,7,FALSE)),"0",VLOOKUP($B136,'Race 3'!$B$11:$H$37,7,FALSE))</f>
        <v>0</v>
      </c>
      <c r="I136" s="57" t="str">
        <f>IF(ISERROR(VLOOKUP($B136,'Race 4'!$B$11:$G$39,6,FALSE))," ",VLOOKUP($B136,'Race 4'!$B$11:$G$39,6,FALSE))</f>
        <v xml:space="preserve"> </v>
      </c>
      <c r="J136" s="58" t="str">
        <f>IF(ISERROR(VLOOKUP($B136,'Race 4'!$B$11:$H$39,7,FALSE)),"0",VLOOKUP($B136,'Race 4'!$B$11:$H$39,7,FALSE))</f>
        <v>0</v>
      </c>
      <c r="K136" s="57" t="str">
        <f>IF(ISERROR(VLOOKUP($B136,'Race 5'!$B$11:$H$37,6,FALSE))," ",VLOOKUP($B136,'Race 5'!$B$11:$H$37,6,FALSE))</f>
        <v xml:space="preserve"> </v>
      </c>
      <c r="L136" s="58" t="str">
        <f>IF(ISERROR(VLOOKUP($B136,'Race 5'!$B$11:$H$37,7,FALSE)),"0",VLOOKUP($B136,'Race 5'!$B$11:$H$37,7,FALSE))</f>
        <v>0</v>
      </c>
      <c r="M136" s="57" t="str">
        <f>IF(ISERROR(VLOOKUP($B136,'Race 6'!$B$11:$H$50,6,FALSE))," ",VLOOKUP($B136,'Race 6'!$B$11:$H$50,6,FALSE))</f>
        <v xml:space="preserve"> </v>
      </c>
      <c r="N136" s="58" t="str">
        <f>IF(ISERROR(VLOOKUP($B136,'Race 6'!$B$11:$H$50,7,FALSE)),"0",VLOOKUP($B136,'Race 6'!$B$11:$H$50,7,FALSE))</f>
        <v>0</v>
      </c>
      <c r="O136" s="57" t="str">
        <f>IF(ISERROR(VLOOKUP($B136,'Race 7'!$B$11:$H$37,6,FALSE))," ",VLOOKUP($B136,'Race 7'!$B$11:$H$37,6,FALSE))</f>
        <v xml:space="preserve"> </v>
      </c>
      <c r="P136" s="58" t="str">
        <f>IF(ISERROR(VLOOKUP($B136,'Race 7'!$B$11:$H$37,7,FALSE)),"0",VLOOKUP($B136,'Race 7'!$B$11:$H$37,7,FALSE))</f>
        <v>0</v>
      </c>
      <c r="Q136" s="57" t="str">
        <f>IF(ISERROR(VLOOKUP($B136,'Race 8'!$B$11:$H$37,6,FALSE))," ",VLOOKUP($B136,'Race 8'!$B$11:$H$37,6,FALSE))</f>
        <v xml:space="preserve"> </v>
      </c>
      <c r="R136" s="58" t="str">
        <f>IF(ISERROR(VLOOKUP($B136,'Race 8'!$B$11:$H$37,7,FALSE)),"0",VLOOKUP($B136,'Race 8'!$B$11:$H$37,7,FALSE))</f>
        <v>0</v>
      </c>
      <c r="S136" s="57" t="str">
        <f>IF(ISERROR(VLOOKUP($B136,'Race 9'!$B$11:$H$37,6,FALSE))," ",VLOOKUP($B136,'Race 9'!$B$11:$H$37,6,FALSE))</f>
        <v xml:space="preserve"> </v>
      </c>
      <c r="T136" s="58" t="str">
        <f>IF(ISERROR(VLOOKUP($B136,'Race 9'!$B$11:$H$37,7,FALSE)),"0",VLOOKUP($B136,'Race 9'!$B$11:$H$37,7,FALSE))</f>
        <v>0</v>
      </c>
      <c r="U136" s="57" t="str">
        <f>IF(ISERROR(VLOOKUP($B136,'Race 10'!$B$11:$H$35,6,FALSE))," ",VLOOKUP($B136,'Race 10'!$B$11:$H$35,6,FALSE))</f>
        <v xml:space="preserve"> </v>
      </c>
      <c r="V136" s="58" t="str">
        <f>IF(ISERROR(VLOOKUP($B136,'Race 10'!$B$11:$H$35,7,FALSE)),"0",VLOOKUP($B136,'Race 10'!$B$11:$H$35,7,FALSE))</f>
        <v>0</v>
      </c>
      <c r="W136" s="57" t="str">
        <f>IF(ISERROR(VLOOKUP($B136,'Race 11'!$B$11:$H$37,6,FALSE))," ",VLOOKUP($B136,'Race 11'!$B$11:$H$37,6,FALSE))</f>
        <v xml:space="preserve"> </v>
      </c>
      <c r="X136" s="58" t="str">
        <f>IF(ISERROR(VLOOKUP($B136,'Race 11'!$B$11:$H$37,7,FALSE)),"0",VLOOKUP($B136,'Race 11'!$B$11:$H$37,7,FALSE))</f>
        <v>0</v>
      </c>
      <c r="Y136" s="57" t="str">
        <f>IF(ISERROR(VLOOKUP($B136,'Race 12'!$B$11:$H$41,6,FALSE))," ",VLOOKUP($B136,'Race 12'!$B$11:$H$41,6,FALSE))</f>
        <v xml:space="preserve"> </v>
      </c>
      <c r="Z136" s="58" t="str">
        <f>IF(ISERROR(VLOOKUP($B136,'Race 12'!$B$11:$H$41,7,FALSE)),"0",VLOOKUP($B136,'Race 12'!$B$11:$H$41,7,FALSE))</f>
        <v>0</v>
      </c>
      <c r="AA136" s="100">
        <f t="shared" si="10"/>
        <v>0</v>
      </c>
      <c r="AB136" s="54">
        <f t="shared" si="11"/>
        <v>0</v>
      </c>
      <c r="AC136" s="53"/>
      <c r="AD136" s="34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  <row r="137" spans="1:48" ht="22.5" customHeight="1">
      <c r="A137" s="77">
        <v>47</v>
      </c>
      <c r="B137" s="59"/>
      <c r="C137" s="99" t="str">
        <f>IF(ISERROR(VLOOKUP(B137,'Race 1'!$B$11:$H$43,6,FALSE))," ",VLOOKUP(B137,'Race 1'!$B$11:$H$43,6,FALSE))</f>
        <v xml:space="preserve"> </v>
      </c>
      <c r="D137" s="58" t="str">
        <f>IF(ISERROR(VLOOKUP(B137,'Race 1'!$B$11:$H$43,7,FALSE)),"0",VLOOKUP(B137,'Race 1'!$B$11:$H$43,7,FALSE))</f>
        <v>0</v>
      </c>
      <c r="E137" s="99" t="str">
        <f>IF(ISERROR(VLOOKUP($B137,'Race 2'!$B$11:$G$34,6,FALSE))," ",VLOOKUP($B137,'Race 2'!$B$11:$G$34,6,FALSE))</f>
        <v xml:space="preserve"> </v>
      </c>
      <c r="F137" s="58" t="str">
        <f>IF(ISERROR(VLOOKUP($B137,'Race 2'!$B$11:$H$34,7,FALSE)),"0",VLOOKUP($B137,'Race 2'!$B$11:$H$34,7,FALSE))</f>
        <v>0</v>
      </c>
      <c r="G137" s="99" t="str">
        <f>IF(ISERROR(VLOOKUP($B137,'Race 3'!$B$11:$G$37,6,FALSE))," ",VLOOKUP($B137,'Race 3'!$B$11:$G$37,6,FALSE))</f>
        <v xml:space="preserve"> </v>
      </c>
      <c r="H137" s="58" t="str">
        <f>IF(ISERROR(VLOOKUP($B137,'Race 3'!$B$11:$H$37,7,FALSE)),"0",VLOOKUP($B137,'Race 3'!$B$11:$H$37,7,FALSE))</f>
        <v>0</v>
      </c>
      <c r="I137" s="57" t="str">
        <f>IF(ISERROR(VLOOKUP($B137,'Race 4'!$B$11:$G$39,6,FALSE))," ",VLOOKUP($B137,'Race 4'!$B$11:$G$39,6,FALSE))</f>
        <v xml:space="preserve"> </v>
      </c>
      <c r="J137" s="58" t="str">
        <f>IF(ISERROR(VLOOKUP($B137,'Race 4'!$B$11:$H$39,7,FALSE)),"0",VLOOKUP($B137,'Race 4'!$B$11:$H$39,7,FALSE))</f>
        <v>0</v>
      </c>
      <c r="K137" s="57" t="str">
        <f>IF(ISERROR(VLOOKUP($B137,'Race 5'!$B$11:$H$37,6,FALSE))," ",VLOOKUP($B137,'Race 5'!$B$11:$H$37,6,FALSE))</f>
        <v xml:space="preserve"> </v>
      </c>
      <c r="L137" s="58" t="str">
        <f>IF(ISERROR(VLOOKUP($B137,'Race 5'!$B$11:$H$37,7,FALSE)),"0",VLOOKUP($B137,'Race 5'!$B$11:$H$37,7,FALSE))</f>
        <v>0</v>
      </c>
      <c r="M137" s="57" t="str">
        <f>IF(ISERROR(VLOOKUP($B137,'Race 6'!$B$11:$H$50,6,FALSE))," ",VLOOKUP($B137,'Race 6'!$B$11:$H$50,6,FALSE))</f>
        <v xml:space="preserve"> </v>
      </c>
      <c r="N137" s="58" t="str">
        <f>IF(ISERROR(VLOOKUP($B137,'Race 6'!$B$11:$H$50,7,FALSE)),"0",VLOOKUP($B137,'Race 6'!$B$11:$H$50,7,FALSE))</f>
        <v>0</v>
      </c>
      <c r="O137" s="57" t="str">
        <f>IF(ISERROR(VLOOKUP($B137,'Race 7'!$B$11:$H$37,6,FALSE))," ",VLOOKUP($B137,'Race 7'!$B$11:$H$37,6,FALSE))</f>
        <v xml:space="preserve"> </v>
      </c>
      <c r="P137" s="58" t="str">
        <f>IF(ISERROR(VLOOKUP($B137,'Race 7'!$B$11:$H$37,7,FALSE)),"0",VLOOKUP($B137,'Race 7'!$B$11:$H$37,7,FALSE))</f>
        <v>0</v>
      </c>
      <c r="Q137" s="57" t="str">
        <f>IF(ISERROR(VLOOKUP($B137,'Race 8'!$B$11:$H$37,6,FALSE))," ",VLOOKUP($B137,'Race 8'!$B$11:$H$37,6,FALSE))</f>
        <v xml:space="preserve"> </v>
      </c>
      <c r="R137" s="58" t="str">
        <f>IF(ISERROR(VLOOKUP($B137,'Race 8'!$B$11:$H$37,7,FALSE)),"0",VLOOKUP($B137,'Race 8'!$B$11:$H$37,7,FALSE))</f>
        <v>0</v>
      </c>
      <c r="S137" s="57" t="str">
        <f>IF(ISERROR(VLOOKUP($B137,'Race 9'!$B$11:$H$37,6,FALSE))," ",VLOOKUP($B137,'Race 9'!$B$11:$H$37,6,FALSE))</f>
        <v xml:space="preserve"> </v>
      </c>
      <c r="T137" s="58" t="str">
        <f>IF(ISERROR(VLOOKUP($B137,'Race 9'!$B$11:$H$37,7,FALSE)),"0",VLOOKUP($B137,'Race 9'!$B$11:$H$37,7,FALSE))</f>
        <v>0</v>
      </c>
      <c r="U137" s="57" t="str">
        <f>IF(ISERROR(VLOOKUP($B137,'Race 10'!$B$11:$H$35,6,FALSE))," ",VLOOKUP($B137,'Race 10'!$B$11:$H$35,6,FALSE))</f>
        <v xml:space="preserve"> </v>
      </c>
      <c r="V137" s="58" t="str">
        <f>IF(ISERROR(VLOOKUP($B137,'Race 10'!$B$11:$H$35,7,FALSE)),"0",VLOOKUP($B137,'Race 10'!$B$11:$H$35,7,FALSE))</f>
        <v>0</v>
      </c>
      <c r="W137" s="57" t="str">
        <f>IF(ISERROR(VLOOKUP($B137,'Race 11'!$B$11:$H$37,6,FALSE))," ",VLOOKUP($B137,'Race 11'!$B$11:$H$37,6,FALSE))</f>
        <v xml:space="preserve"> </v>
      </c>
      <c r="X137" s="58" t="str">
        <f>IF(ISERROR(VLOOKUP($B137,'Race 11'!$B$11:$H$37,7,FALSE)),"0",VLOOKUP($B137,'Race 11'!$B$11:$H$37,7,FALSE))</f>
        <v>0</v>
      </c>
      <c r="Y137" s="57" t="str">
        <f>IF(ISERROR(VLOOKUP($B137,'Race 12'!$B$11:$H$41,6,FALSE))," ",VLOOKUP($B137,'Race 12'!$B$11:$H$41,6,FALSE))</f>
        <v xml:space="preserve"> </v>
      </c>
      <c r="Z137" s="58" t="str">
        <f>IF(ISERROR(VLOOKUP($B137,'Race 12'!$B$11:$H$41,7,FALSE)),"0",VLOOKUP($B137,'Race 12'!$B$11:$H$41,7,FALSE))</f>
        <v>0</v>
      </c>
      <c r="AA137" s="100">
        <f t="shared" si="10"/>
        <v>0</v>
      </c>
      <c r="AB137" s="54">
        <f t="shared" si="11"/>
        <v>0</v>
      </c>
      <c r="AC137" s="53"/>
      <c r="AD137" s="34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</row>
    <row r="138" spans="1:48" ht="22.5" customHeight="1">
      <c r="A138" s="77">
        <v>48</v>
      </c>
      <c r="B138" s="56"/>
      <c r="C138" s="99" t="str">
        <f>IF(ISERROR(VLOOKUP(B138,'Race 1'!$B$11:$H$43,6,FALSE))," ",VLOOKUP(B138,'Race 1'!$B$11:$H$43,6,FALSE))</f>
        <v xml:space="preserve"> </v>
      </c>
      <c r="D138" s="58" t="str">
        <f>IF(ISERROR(VLOOKUP(B138,'Race 1'!$B$11:$H$43,7,FALSE)),"0",VLOOKUP(B138,'Race 1'!$B$11:$H$43,7,FALSE))</f>
        <v>0</v>
      </c>
      <c r="E138" s="99" t="str">
        <f>IF(ISERROR(VLOOKUP($B138,'Race 2'!$B$11:$G$34,6,FALSE))," ",VLOOKUP($B138,'Race 2'!$B$11:$G$34,6,FALSE))</f>
        <v xml:space="preserve"> </v>
      </c>
      <c r="F138" s="58" t="str">
        <f>IF(ISERROR(VLOOKUP($B138,'Race 2'!$B$11:$H$34,7,FALSE)),"0",VLOOKUP($B138,'Race 2'!$B$11:$H$34,7,FALSE))</f>
        <v>0</v>
      </c>
      <c r="G138" s="99" t="str">
        <f>IF(ISERROR(VLOOKUP($B138,'Race 3'!$B$11:$G$37,6,FALSE))," ",VLOOKUP($B138,'Race 3'!$B$11:$G$37,6,FALSE))</f>
        <v xml:space="preserve"> </v>
      </c>
      <c r="H138" s="58" t="str">
        <f>IF(ISERROR(VLOOKUP($B138,'Race 3'!$B$11:$H$37,7,FALSE)),"0",VLOOKUP($B138,'Race 3'!$B$11:$H$37,7,FALSE))</f>
        <v>0</v>
      </c>
      <c r="I138" s="57" t="str">
        <f>IF(ISERROR(VLOOKUP($B138,'Race 4'!$B$11:$G$39,6,FALSE))," ",VLOOKUP($B138,'Race 4'!$B$11:$G$39,6,FALSE))</f>
        <v xml:space="preserve"> </v>
      </c>
      <c r="J138" s="58" t="str">
        <f>IF(ISERROR(VLOOKUP($B138,'Race 4'!$B$11:$H$39,7,FALSE)),"0",VLOOKUP($B138,'Race 4'!$B$11:$H$39,7,FALSE))</f>
        <v>0</v>
      </c>
      <c r="K138" s="57" t="str">
        <f>IF(ISERROR(VLOOKUP($B138,'Race 5'!$B$11:$H$37,6,FALSE))," ",VLOOKUP($B138,'Race 5'!$B$11:$H$37,6,FALSE))</f>
        <v xml:space="preserve"> </v>
      </c>
      <c r="L138" s="58" t="str">
        <f>IF(ISERROR(VLOOKUP($B138,'Race 5'!$B$11:$H$37,7,FALSE)),"0",VLOOKUP($B138,'Race 5'!$B$11:$H$37,7,FALSE))</f>
        <v>0</v>
      </c>
      <c r="M138" s="57" t="str">
        <f>IF(ISERROR(VLOOKUP($B138,'Race 6'!$B$11:$H$50,6,FALSE))," ",VLOOKUP($B138,'Race 6'!$B$11:$H$50,6,FALSE))</f>
        <v xml:space="preserve"> </v>
      </c>
      <c r="N138" s="58" t="str">
        <f>IF(ISERROR(VLOOKUP($B138,'Race 6'!$B$11:$H$50,7,FALSE)),"0",VLOOKUP($B138,'Race 6'!$B$11:$H$50,7,FALSE))</f>
        <v>0</v>
      </c>
      <c r="O138" s="57" t="str">
        <f>IF(ISERROR(VLOOKUP($B138,'Race 7'!$B$11:$H$37,6,FALSE))," ",VLOOKUP($B138,'Race 7'!$B$11:$H$37,6,FALSE))</f>
        <v xml:space="preserve"> </v>
      </c>
      <c r="P138" s="58" t="str">
        <f>IF(ISERROR(VLOOKUP($B138,'Race 7'!$B$11:$H$37,7,FALSE)),"0",VLOOKUP($B138,'Race 7'!$B$11:$H$37,7,FALSE))</f>
        <v>0</v>
      </c>
      <c r="Q138" s="57" t="str">
        <f>IF(ISERROR(VLOOKUP($B138,'Race 8'!$B$11:$H$37,6,FALSE))," ",VLOOKUP($B138,'Race 8'!$B$11:$H$37,6,FALSE))</f>
        <v xml:space="preserve"> </v>
      </c>
      <c r="R138" s="58" t="str">
        <f>IF(ISERROR(VLOOKUP($B138,'Race 8'!$B$11:$H$37,7,FALSE)),"0",VLOOKUP($B138,'Race 8'!$B$11:$H$37,7,FALSE))</f>
        <v>0</v>
      </c>
      <c r="S138" s="57" t="str">
        <f>IF(ISERROR(VLOOKUP($B138,'Race 9'!$B$11:$H$37,6,FALSE))," ",VLOOKUP($B138,'Race 9'!$B$11:$H$37,6,FALSE))</f>
        <v xml:space="preserve"> </v>
      </c>
      <c r="T138" s="58" t="str">
        <f>IF(ISERROR(VLOOKUP($B138,'Race 9'!$B$11:$H$37,7,FALSE)),"0",VLOOKUP($B138,'Race 9'!$B$11:$H$37,7,FALSE))</f>
        <v>0</v>
      </c>
      <c r="U138" s="57" t="str">
        <f>IF(ISERROR(VLOOKUP($B138,'Race 10'!$B$11:$H$35,6,FALSE))," ",VLOOKUP($B138,'Race 10'!$B$11:$H$35,6,FALSE))</f>
        <v xml:space="preserve"> </v>
      </c>
      <c r="V138" s="58" t="str">
        <f>IF(ISERROR(VLOOKUP($B138,'Race 10'!$B$11:$H$35,7,FALSE)),"0",VLOOKUP($B138,'Race 10'!$B$11:$H$35,7,FALSE))</f>
        <v>0</v>
      </c>
      <c r="W138" s="57" t="str">
        <f>IF(ISERROR(VLOOKUP($B138,'Race 11'!$B$11:$H$37,6,FALSE))," ",VLOOKUP($B138,'Race 11'!$B$11:$H$37,6,FALSE))</f>
        <v xml:space="preserve"> </v>
      </c>
      <c r="X138" s="58" t="str">
        <f>IF(ISERROR(VLOOKUP($B138,'Race 11'!$B$11:$H$37,7,FALSE)),"0",VLOOKUP($B138,'Race 11'!$B$11:$H$37,7,FALSE))</f>
        <v>0</v>
      </c>
      <c r="Y138" s="57" t="str">
        <f>IF(ISERROR(VLOOKUP($B138,'Race 12'!$B$11:$H$41,6,FALSE))," ",VLOOKUP($B138,'Race 12'!$B$11:$H$41,6,FALSE))</f>
        <v xml:space="preserve"> </v>
      </c>
      <c r="Z138" s="58" t="str">
        <f>IF(ISERROR(VLOOKUP($B138,'Race 12'!$B$11:$H$41,7,FALSE)),"0",VLOOKUP($B138,'Race 12'!$B$11:$H$41,7,FALSE))</f>
        <v>0</v>
      </c>
      <c r="AA138" s="100">
        <f t="shared" si="10"/>
        <v>0</v>
      </c>
      <c r="AB138" s="54">
        <f t="shared" si="11"/>
        <v>0</v>
      </c>
      <c r="AC138" s="53"/>
      <c r="AD138" s="34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1:48" ht="22.5" customHeight="1">
      <c r="A139" s="77">
        <v>49</v>
      </c>
      <c r="B139" s="56"/>
      <c r="C139" s="99" t="str">
        <f>IF(ISERROR(VLOOKUP(B139,'Race 1'!$B$11:$H$43,6,FALSE))," ",VLOOKUP(B139,'Race 1'!$B$11:$H$43,6,FALSE))</f>
        <v xml:space="preserve"> </v>
      </c>
      <c r="D139" s="58" t="str">
        <f>IF(ISERROR(VLOOKUP(B139,'Race 1'!$B$11:$H$43,7,FALSE)),"0",VLOOKUP(B139,'Race 1'!$B$11:$H$43,7,FALSE))</f>
        <v>0</v>
      </c>
      <c r="E139" s="99" t="str">
        <f>IF(ISERROR(VLOOKUP($B139,'Race 2'!$B$11:$G$34,6,FALSE))," ",VLOOKUP($B139,'Race 2'!$B$11:$G$34,6,FALSE))</f>
        <v xml:space="preserve"> </v>
      </c>
      <c r="F139" s="58" t="str">
        <f>IF(ISERROR(VLOOKUP($B139,'Race 2'!$B$11:$H$34,7,FALSE)),"0",VLOOKUP($B139,'Race 2'!$B$11:$H$34,7,FALSE))</f>
        <v>0</v>
      </c>
      <c r="G139" s="99" t="str">
        <f>IF(ISERROR(VLOOKUP($B139,'Race 3'!$B$11:$G$37,6,FALSE))," ",VLOOKUP($B139,'Race 3'!$B$11:$G$37,6,FALSE))</f>
        <v xml:space="preserve"> </v>
      </c>
      <c r="H139" s="58" t="str">
        <f>IF(ISERROR(VLOOKUP($B139,'Race 3'!$B$11:$H$37,7,FALSE)),"0",VLOOKUP($B139,'Race 3'!$B$11:$H$37,7,FALSE))</f>
        <v>0</v>
      </c>
      <c r="I139" s="57" t="str">
        <f>IF(ISERROR(VLOOKUP($B139,'Race 4'!$B$11:$G$39,6,FALSE))," ",VLOOKUP($B139,'Race 4'!$B$11:$G$39,6,FALSE))</f>
        <v xml:space="preserve"> </v>
      </c>
      <c r="J139" s="58" t="str">
        <f>IF(ISERROR(VLOOKUP($B139,'Race 4'!$B$11:$H$39,7,FALSE)),"0",VLOOKUP($B139,'Race 4'!$B$11:$H$39,7,FALSE))</f>
        <v>0</v>
      </c>
      <c r="K139" s="57" t="str">
        <f>IF(ISERROR(VLOOKUP($B139,'Race 5'!$B$11:$H$37,6,FALSE))," ",VLOOKUP($B139,'Race 5'!$B$11:$H$37,6,FALSE))</f>
        <v xml:space="preserve"> </v>
      </c>
      <c r="L139" s="58" t="str">
        <f>IF(ISERROR(VLOOKUP($B139,'Race 5'!$B$11:$H$37,7,FALSE)),"0",VLOOKUP($B139,'Race 5'!$B$11:$H$37,7,FALSE))</f>
        <v>0</v>
      </c>
      <c r="M139" s="57" t="str">
        <f>IF(ISERROR(VLOOKUP($B139,'Race 6'!$B$11:$H$50,6,FALSE))," ",VLOOKUP($B139,'Race 6'!$B$11:$H$50,6,FALSE))</f>
        <v xml:space="preserve"> </v>
      </c>
      <c r="N139" s="58" t="str">
        <f>IF(ISERROR(VLOOKUP($B139,'Race 6'!$B$11:$H$50,7,FALSE)),"0",VLOOKUP($B139,'Race 6'!$B$11:$H$50,7,FALSE))</f>
        <v>0</v>
      </c>
      <c r="O139" s="57" t="str">
        <f>IF(ISERROR(VLOOKUP($B139,'Race 7'!$B$11:$H$37,6,FALSE))," ",VLOOKUP($B139,'Race 7'!$B$11:$H$37,6,FALSE))</f>
        <v xml:space="preserve"> </v>
      </c>
      <c r="P139" s="58" t="str">
        <f>IF(ISERROR(VLOOKUP($B139,'Race 7'!$B$11:$H$37,7,FALSE)),"0",VLOOKUP($B139,'Race 7'!$B$11:$H$37,7,FALSE))</f>
        <v>0</v>
      </c>
      <c r="Q139" s="57" t="str">
        <f>IF(ISERROR(VLOOKUP($B139,'Race 8'!$B$11:$H$37,6,FALSE))," ",VLOOKUP($B139,'Race 8'!$B$11:$H$37,6,FALSE))</f>
        <v xml:space="preserve"> </v>
      </c>
      <c r="R139" s="58" t="str">
        <f>IF(ISERROR(VLOOKUP($B139,'Race 8'!$B$11:$H$37,7,FALSE)),"0",VLOOKUP($B139,'Race 8'!$B$11:$H$37,7,FALSE))</f>
        <v>0</v>
      </c>
      <c r="S139" s="57" t="str">
        <f>IF(ISERROR(VLOOKUP($B139,'Race 9'!$B$11:$H$37,6,FALSE))," ",VLOOKUP($B139,'Race 9'!$B$11:$H$37,6,FALSE))</f>
        <v xml:space="preserve"> </v>
      </c>
      <c r="T139" s="58" t="str">
        <f>IF(ISERROR(VLOOKUP($B139,'Race 9'!$B$11:$H$37,7,FALSE)),"0",VLOOKUP($B139,'Race 9'!$B$11:$H$37,7,FALSE))</f>
        <v>0</v>
      </c>
      <c r="U139" s="57" t="str">
        <f>IF(ISERROR(VLOOKUP($B139,'Race 10'!$B$11:$H$35,6,FALSE))," ",VLOOKUP($B139,'Race 10'!$B$11:$H$35,6,FALSE))</f>
        <v xml:space="preserve"> </v>
      </c>
      <c r="V139" s="58" t="str">
        <f>IF(ISERROR(VLOOKUP($B139,'Race 10'!$B$11:$H$35,7,FALSE)),"0",VLOOKUP($B139,'Race 10'!$B$11:$H$35,7,FALSE))</f>
        <v>0</v>
      </c>
      <c r="W139" s="57" t="str">
        <f>IF(ISERROR(VLOOKUP($B139,'Race 11'!$B$11:$H$37,6,FALSE))," ",VLOOKUP($B139,'Race 11'!$B$11:$H$37,6,FALSE))</f>
        <v xml:space="preserve"> </v>
      </c>
      <c r="X139" s="58" t="str">
        <f>IF(ISERROR(VLOOKUP($B139,'Race 11'!$B$11:$H$37,7,FALSE)),"0",VLOOKUP($B139,'Race 11'!$B$11:$H$37,7,FALSE))</f>
        <v>0</v>
      </c>
      <c r="Y139" s="57" t="str">
        <f>IF(ISERROR(VLOOKUP($B139,'Race 12'!$B$11:$H$41,6,FALSE))," ",VLOOKUP($B139,'Race 12'!$B$11:$H$41,6,FALSE))</f>
        <v xml:space="preserve"> </v>
      </c>
      <c r="Z139" s="58" t="str">
        <f>IF(ISERROR(VLOOKUP($B139,'Race 12'!$B$11:$H$41,7,FALSE)),"0",VLOOKUP($B139,'Race 12'!$B$11:$H$41,7,FALSE))</f>
        <v>0</v>
      </c>
      <c r="AA139" s="100">
        <f t="shared" si="10"/>
        <v>0</v>
      </c>
      <c r="AB139" s="54">
        <f t="shared" si="11"/>
        <v>0</v>
      </c>
      <c r="AC139" s="53"/>
      <c r="AD139" s="34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1:48" ht="22.5" customHeight="1">
      <c r="A140" s="77">
        <v>50</v>
      </c>
      <c r="B140" s="56"/>
      <c r="C140" s="99" t="str">
        <f>IF(ISERROR(VLOOKUP(B140,'Race 1'!$B$11:$H$43,6,FALSE))," ",VLOOKUP(B140,'Race 1'!$B$11:$H$43,6,FALSE))</f>
        <v xml:space="preserve"> </v>
      </c>
      <c r="D140" s="58" t="str">
        <f>IF(ISERROR(VLOOKUP(B140,'Race 1'!$B$11:$H$43,7,FALSE)),"0",VLOOKUP(B140,'Race 1'!$B$11:$H$43,7,FALSE))</f>
        <v>0</v>
      </c>
      <c r="E140" s="99" t="str">
        <f>IF(ISERROR(VLOOKUP($B140,'Race 2'!$B$11:$G$34,6,FALSE))," ",VLOOKUP($B140,'Race 2'!$B$11:$G$34,6,FALSE))</f>
        <v xml:space="preserve"> </v>
      </c>
      <c r="F140" s="58" t="str">
        <f>IF(ISERROR(VLOOKUP($B140,'Race 2'!$B$11:$H$34,7,FALSE)),"0",VLOOKUP($B140,'Race 2'!$B$11:$H$34,7,FALSE))</f>
        <v>0</v>
      </c>
      <c r="G140" s="99" t="str">
        <f>IF(ISERROR(VLOOKUP($B140,'Race 3'!$B$11:$G$37,6,FALSE))," ",VLOOKUP($B140,'Race 3'!$B$11:$G$37,6,FALSE))</f>
        <v xml:space="preserve"> </v>
      </c>
      <c r="H140" s="58" t="str">
        <f>IF(ISERROR(VLOOKUP($B140,'Race 3'!$B$11:$H$37,7,FALSE)),"0",VLOOKUP($B140,'Race 3'!$B$11:$H$37,7,FALSE))</f>
        <v>0</v>
      </c>
      <c r="I140" s="57" t="str">
        <f>IF(ISERROR(VLOOKUP($B140,'Race 4'!$B$11:$G$39,6,FALSE))," ",VLOOKUP($B140,'Race 4'!$B$11:$G$39,6,FALSE))</f>
        <v xml:space="preserve"> </v>
      </c>
      <c r="J140" s="58" t="str">
        <f>IF(ISERROR(VLOOKUP($B140,'Race 4'!$B$11:$H$39,7,FALSE)),"0",VLOOKUP($B140,'Race 4'!$B$11:$H$39,7,FALSE))</f>
        <v>0</v>
      </c>
      <c r="K140" s="57" t="str">
        <f>IF(ISERROR(VLOOKUP($B140,'Race 5'!$B$11:$H$37,6,FALSE))," ",VLOOKUP($B140,'Race 5'!$B$11:$H$37,6,FALSE))</f>
        <v xml:space="preserve"> </v>
      </c>
      <c r="L140" s="58" t="str">
        <f>IF(ISERROR(VLOOKUP($B140,'Race 5'!$B$11:$H$37,7,FALSE)),"0",VLOOKUP($B140,'Race 5'!$B$11:$H$37,7,FALSE))</f>
        <v>0</v>
      </c>
      <c r="M140" s="57" t="str">
        <f>IF(ISERROR(VLOOKUP($B140,'Race 6'!$B$11:$H$50,6,FALSE))," ",VLOOKUP($B140,'Race 6'!$B$11:$H$50,6,FALSE))</f>
        <v xml:space="preserve"> </v>
      </c>
      <c r="N140" s="58" t="str">
        <f>IF(ISERROR(VLOOKUP($B140,'Race 6'!$B$11:$H$50,7,FALSE)),"0",VLOOKUP($B140,'Race 6'!$B$11:$H$50,7,FALSE))</f>
        <v>0</v>
      </c>
      <c r="O140" s="57" t="str">
        <f>IF(ISERROR(VLOOKUP($B140,'Race 7'!$B$11:$H$37,6,FALSE))," ",VLOOKUP($B140,'Race 7'!$B$11:$H$37,6,FALSE))</f>
        <v xml:space="preserve"> </v>
      </c>
      <c r="P140" s="58" t="str">
        <f>IF(ISERROR(VLOOKUP($B140,'Race 7'!$B$11:$H$37,7,FALSE)),"0",VLOOKUP($B140,'Race 7'!$B$11:$H$37,7,FALSE))</f>
        <v>0</v>
      </c>
      <c r="Q140" s="57" t="str">
        <f>IF(ISERROR(VLOOKUP($B140,'Race 8'!$B$11:$H$37,6,FALSE))," ",VLOOKUP($B140,'Race 8'!$B$11:$H$37,6,FALSE))</f>
        <v xml:space="preserve"> </v>
      </c>
      <c r="R140" s="58" t="str">
        <f>IF(ISERROR(VLOOKUP($B140,'Race 8'!$B$11:$H$37,7,FALSE)),"0",VLOOKUP($B140,'Race 8'!$B$11:$H$37,7,FALSE))</f>
        <v>0</v>
      </c>
      <c r="S140" s="57" t="str">
        <f>IF(ISERROR(VLOOKUP($B140,'Race 9'!$B$11:$H$37,6,FALSE))," ",VLOOKUP($B140,'Race 9'!$B$11:$H$37,6,FALSE))</f>
        <v xml:space="preserve"> </v>
      </c>
      <c r="T140" s="58" t="str">
        <f>IF(ISERROR(VLOOKUP($B140,'Race 9'!$B$11:$H$37,7,FALSE)),"0",VLOOKUP($B140,'Race 9'!$B$11:$H$37,7,FALSE))</f>
        <v>0</v>
      </c>
      <c r="U140" s="57" t="str">
        <f>IF(ISERROR(VLOOKUP($B140,'Race 10'!$B$11:$H$35,6,FALSE))," ",VLOOKUP($B140,'Race 10'!$B$11:$H$35,6,FALSE))</f>
        <v xml:space="preserve"> </v>
      </c>
      <c r="V140" s="58" t="str">
        <f>IF(ISERROR(VLOOKUP($B140,'Race 10'!$B$11:$H$35,7,FALSE)),"0",VLOOKUP($B140,'Race 10'!$B$11:$H$35,7,FALSE))</f>
        <v>0</v>
      </c>
      <c r="W140" s="57" t="str">
        <f>IF(ISERROR(VLOOKUP($B140,'Race 11'!$B$11:$H$37,6,FALSE))," ",VLOOKUP($B140,'Race 11'!$B$11:$H$37,6,FALSE))</f>
        <v xml:space="preserve"> </v>
      </c>
      <c r="X140" s="58" t="str">
        <f>IF(ISERROR(VLOOKUP($B140,'Race 11'!$B$11:$H$37,7,FALSE)),"0",VLOOKUP($B140,'Race 11'!$B$11:$H$37,7,FALSE))</f>
        <v>0</v>
      </c>
      <c r="Y140" s="57" t="str">
        <f>IF(ISERROR(VLOOKUP($B140,'Race 12'!$B$11:$H$41,6,FALSE))," ",VLOOKUP($B140,'Race 12'!$B$11:$H$41,6,FALSE))</f>
        <v xml:space="preserve"> </v>
      </c>
      <c r="Z140" s="58" t="str">
        <f>IF(ISERROR(VLOOKUP($B140,'Race 12'!$B$11:$H$41,7,FALSE)),"0",VLOOKUP($B140,'Race 12'!$B$11:$H$41,7,FALSE))</f>
        <v>0</v>
      </c>
      <c r="AA140" s="100">
        <f t="shared" si="10"/>
        <v>0</v>
      </c>
      <c r="AB140" s="54">
        <f t="shared" si="11"/>
        <v>0</v>
      </c>
      <c r="AC140" s="53"/>
      <c r="AD140" s="34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1:48" ht="22.5" customHeight="1">
      <c r="A141" s="77">
        <v>51</v>
      </c>
      <c r="B141" s="59"/>
      <c r="C141" s="99" t="str">
        <f>IF(ISERROR(VLOOKUP(B141,'Race 1'!$B$11:$H$43,6,FALSE))," ",VLOOKUP(B141,'Race 1'!$B$11:$H$43,6,FALSE))</f>
        <v xml:space="preserve"> </v>
      </c>
      <c r="D141" s="58" t="str">
        <f>IF(ISERROR(VLOOKUP(B141,'Race 1'!$B$11:$H$43,7,FALSE)),"0",VLOOKUP(B141,'Race 1'!$B$11:$H$43,7,FALSE))</f>
        <v>0</v>
      </c>
      <c r="E141" s="99" t="str">
        <f>IF(ISERROR(VLOOKUP($B141,'Race 2'!$B$11:$G$34,6,FALSE))," ",VLOOKUP($B141,'Race 2'!$B$11:$G$34,6,FALSE))</f>
        <v xml:space="preserve"> </v>
      </c>
      <c r="F141" s="58" t="str">
        <f>IF(ISERROR(VLOOKUP($B141,'Race 2'!$B$11:$H$34,7,FALSE)),"0",VLOOKUP($B141,'Race 2'!$B$11:$H$34,7,FALSE))</f>
        <v>0</v>
      </c>
      <c r="G141" s="99" t="str">
        <f>IF(ISERROR(VLOOKUP($B141,'Race 3'!$B$11:$G$37,6,FALSE))," ",VLOOKUP($B141,'Race 3'!$B$11:$G$37,6,FALSE))</f>
        <v xml:space="preserve"> </v>
      </c>
      <c r="H141" s="58" t="str">
        <f>IF(ISERROR(VLOOKUP($B141,'Race 3'!$B$11:$H$37,7,FALSE)),"0",VLOOKUP($B141,'Race 3'!$B$11:$H$37,7,FALSE))</f>
        <v>0</v>
      </c>
      <c r="I141" s="57" t="str">
        <f>IF(ISERROR(VLOOKUP($B141,'Race 4'!$B$11:$G$39,6,FALSE))," ",VLOOKUP($B141,'Race 4'!$B$11:$G$39,6,FALSE))</f>
        <v xml:space="preserve"> </v>
      </c>
      <c r="J141" s="58" t="str">
        <f>IF(ISERROR(VLOOKUP($B141,'Race 4'!$B$11:$H$39,7,FALSE)),"0",VLOOKUP($B141,'Race 4'!$B$11:$H$39,7,FALSE))</f>
        <v>0</v>
      </c>
      <c r="K141" s="57" t="str">
        <f>IF(ISERROR(VLOOKUP($B141,'Race 5'!$B$11:$H$37,6,FALSE))," ",VLOOKUP($B141,'Race 5'!$B$11:$H$37,6,FALSE))</f>
        <v xml:space="preserve"> </v>
      </c>
      <c r="L141" s="58" t="str">
        <f>IF(ISERROR(VLOOKUP($B141,'Race 5'!$B$11:$H$37,7,FALSE)),"0",VLOOKUP($B141,'Race 5'!$B$11:$H$37,7,FALSE))</f>
        <v>0</v>
      </c>
      <c r="M141" s="57" t="str">
        <f>IF(ISERROR(VLOOKUP($B141,'Race 6'!$B$11:$H$50,6,FALSE))," ",VLOOKUP($B141,'Race 6'!$B$11:$H$50,6,FALSE))</f>
        <v xml:space="preserve"> </v>
      </c>
      <c r="N141" s="58" t="str">
        <f>IF(ISERROR(VLOOKUP($B141,'Race 6'!$B$11:$H$50,7,FALSE)),"0",VLOOKUP($B141,'Race 6'!$B$11:$H$50,7,FALSE))</f>
        <v>0</v>
      </c>
      <c r="O141" s="57" t="str">
        <f>IF(ISERROR(VLOOKUP($B141,'Race 7'!$B$11:$H$37,6,FALSE))," ",VLOOKUP($B141,'Race 7'!$B$11:$H$37,6,FALSE))</f>
        <v xml:space="preserve"> </v>
      </c>
      <c r="P141" s="58" t="str">
        <f>IF(ISERROR(VLOOKUP($B141,'Race 7'!$B$11:$H$37,7,FALSE)),"0",VLOOKUP($B141,'Race 7'!$B$11:$H$37,7,FALSE))</f>
        <v>0</v>
      </c>
      <c r="Q141" s="57" t="str">
        <f>IF(ISERROR(VLOOKUP($B141,'Race 8'!$B$11:$H$37,6,FALSE))," ",VLOOKUP($B141,'Race 8'!$B$11:$H$37,6,FALSE))</f>
        <v xml:space="preserve"> </v>
      </c>
      <c r="R141" s="58" t="str">
        <f>IF(ISERROR(VLOOKUP($B141,'Race 8'!$B$11:$H$37,7,FALSE)),"0",VLOOKUP($B141,'Race 8'!$B$11:$H$37,7,FALSE))</f>
        <v>0</v>
      </c>
      <c r="S141" s="57" t="str">
        <f>IF(ISERROR(VLOOKUP($B141,'Race 9'!$B$11:$H$37,6,FALSE))," ",VLOOKUP($B141,'Race 9'!$B$11:$H$37,6,FALSE))</f>
        <v xml:space="preserve"> </v>
      </c>
      <c r="T141" s="58" t="str">
        <f>IF(ISERROR(VLOOKUP($B141,'Race 9'!$B$11:$H$37,7,FALSE)),"0",VLOOKUP($B141,'Race 9'!$B$11:$H$37,7,FALSE))</f>
        <v>0</v>
      </c>
      <c r="U141" s="57" t="str">
        <f>IF(ISERROR(VLOOKUP($B141,'Race 10'!$B$11:$H$35,6,FALSE))," ",VLOOKUP($B141,'Race 10'!$B$11:$H$35,6,FALSE))</f>
        <v xml:space="preserve"> </v>
      </c>
      <c r="V141" s="58" t="str">
        <f>IF(ISERROR(VLOOKUP($B141,'Race 10'!$B$11:$H$35,7,FALSE)),"0",VLOOKUP($B141,'Race 10'!$B$11:$H$35,7,FALSE))</f>
        <v>0</v>
      </c>
      <c r="W141" s="57" t="str">
        <f>IF(ISERROR(VLOOKUP($B141,'Race 11'!$B$11:$H$37,6,FALSE))," ",VLOOKUP($B141,'Race 11'!$B$11:$H$37,6,FALSE))</f>
        <v xml:space="preserve"> </v>
      </c>
      <c r="X141" s="58" t="str">
        <f>IF(ISERROR(VLOOKUP($B141,'Race 11'!$B$11:$H$37,7,FALSE)),"0",VLOOKUP($B141,'Race 11'!$B$11:$H$37,7,FALSE))</f>
        <v>0</v>
      </c>
      <c r="Y141" s="57" t="str">
        <f>IF(ISERROR(VLOOKUP($B141,'Race 12'!$B$11:$H$41,6,FALSE))," ",VLOOKUP($B141,'Race 12'!$B$11:$H$41,6,FALSE))</f>
        <v xml:space="preserve"> </v>
      </c>
      <c r="Z141" s="58" t="str">
        <f>IF(ISERROR(VLOOKUP($B141,'Race 12'!$B$11:$H$41,7,FALSE)),"0",VLOOKUP($B141,'Race 12'!$B$11:$H$41,7,FALSE))</f>
        <v>0</v>
      </c>
      <c r="AA141" s="100">
        <f t="shared" si="10"/>
        <v>0</v>
      </c>
      <c r="AB141" s="54">
        <f t="shared" si="11"/>
        <v>0</v>
      </c>
      <c r="AC141" s="53"/>
      <c r="AD141" s="34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1:48" ht="22.5" customHeight="1">
      <c r="A142" s="77">
        <v>52</v>
      </c>
      <c r="B142" s="56"/>
      <c r="C142" s="99" t="str">
        <f>IF(ISERROR(VLOOKUP(B142,'Race 1'!$B$11:$H$43,6,FALSE))," ",VLOOKUP(B142,'Race 1'!$B$11:$H$43,6,FALSE))</f>
        <v xml:space="preserve"> </v>
      </c>
      <c r="D142" s="58" t="str">
        <f>IF(ISERROR(VLOOKUP(B142,'Race 1'!$B$11:$H$43,7,FALSE)),"0",VLOOKUP(B142,'Race 1'!$B$11:$H$43,7,FALSE))</f>
        <v>0</v>
      </c>
      <c r="E142" s="99" t="str">
        <f>IF(ISERROR(VLOOKUP($B142,'Race 2'!$B$11:$G$34,6,FALSE))," ",VLOOKUP($B142,'Race 2'!$B$11:$G$34,6,FALSE))</f>
        <v xml:space="preserve"> </v>
      </c>
      <c r="F142" s="58" t="str">
        <f>IF(ISERROR(VLOOKUP($B142,'Race 2'!$B$11:$H$34,7,FALSE)),"0",VLOOKUP($B142,'Race 2'!$B$11:$H$34,7,FALSE))</f>
        <v>0</v>
      </c>
      <c r="G142" s="99" t="str">
        <f>IF(ISERROR(VLOOKUP($B142,'Race 3'!$B$11:$G$37,6,FALSE))," ",VLOOKUP($B142,'Race 3'!$B$11:$G$37,6,FALSE))</f>
        <v xml:space="preserve"> </v>
      </c>
      <c r="H142" s="58" t="str">
        <f>IF(ISERROR(VLOOKUP($B142,'Race 3'!$B$11:$H$37,7,FALSE)),"0",VLOOKUP($B142,'Race 3'!$B$11:$H$37,7,FALSE))</f>
        <v>0</v>
      </c>
      <c r="I142" s="57" t="str">
        <f>IF(ISERROR(VLOOKUP($B142,'Race 4'!$B$11:$G$39,6,FALSE))," ",VLOOKUP($B142,'Race 4'!$B$11:$G$39,6,FALSE))</f>
        <v xml:space="preserve"> </v>
      </c>
      <c r="J142" s="58" t="str">
        <f>IF(ISERROR(VLOOKUP($B142,'Race 4'!$B$11:$H$39,7,FALSE)),"0",VLOOKUP($B142,'Race 4'!$B$11:$H$39,7,FALSE))</f>
        <v>0</v>
      </c>
      <c r="K142" s="57" t="str">
        <f>IF(ISERROR(VLOOKUP($B142,'Race 5'!$B$11:$H$37,6,FALSE))," ",VLOOKUP($B142,'Race 5'!$B$11:$H$37,6,FALSE))</f>
        <v xml:space="preserve"> </v>
      </c>
      <c r="L142" s="58" t="str">
        <f>IF(ISERROR(VLOOKUP($B142,'Race 5'!$B$11:$H$37,7,FALSE)),"0",VLOOKUP($B142,'Race 5'!$B$11:$H$37,7,FALSE))</f>
        <v>0</v>
      </c>
      <c r="M142" s="57" t="str">
        <f>IF(ISERROR(VLOOKUP($B142,'Race 6'!$B$11:$H$50,6,FALSE))," ",VLOOKUP($B142,'Race 6'!$B$11:$H$50,6,FALSE))</f>
        <v xml:space="preserve"> </v>
      </c>
      <c r="N142" s="58" t="str">
        <f>IF(ISERROR(VLOOKUP($B142,'Race 6'!$B$11:$H$50,7,FALSE)),"0",VLOOKUP($B142,'Race 6'!$B$11:$H$50,7,FALSE))</f>
        <v>0</v>
      </c>
      <c r="O142" s="57" t="str">
        <f>IF(ISERROR(VLOOKUP($B142,'Race 7'!$B$11:$H$37,6,FALSE))," ",VLOOKUP($B142,'Race 7'!$B$11:$H$37,6,FALSE))</f>
        <v xml:space="preserve"> </v>
      </c>
      <c r="P142" s="58" t="str">
        <f>IF(ISERROR(VLOOKUP($B142,'Race 7'!$B$11:$H$37,7,FALSE)),"0",VLOOKUP($B142,'Race 7'!$B$11:$H$37,7,FALSE))</f>
        <v>0</v>
      </c>
      <c r="Q142" s="57" t="str">
        <f>IF(ISERROR(VLOOKUP($B142,'Race 8'!$B$11:$H$37,6,FALSE))," ",VLOOKUP($B142,'Race 8'!$B$11:$H$37,6,FALSE))</f>
        <v xml:space="preserve"> </v>
      </c>
      <c r="R142" s="58" t="str">
        <f>IF(ISERROR(VLOOKUP($B142,'Race 8'!$B$11:$H$37,7,FALSE)),"0",VLOOKUP($B142,'Race 8'!$B$11:$H$37,7,FALSE))</f>
        <v>0</v>
      </c>
      <c r="S142" s="57" t="str">
        <f>IF(ISERROR(VLOOKUP($B142,'Race 9'!$B$11:$H$37,6,FALSE))," ",VLOOKUP($B142,'Race 9'!$B$11:$H$37,6,FALSE))</f>
        <v xml:space="preserve"> </v>
      </c>
      <c r="T142" s="58" t="str">
        <f>IF(ISERROR(VLOOKUP($B142,'Race 9'!$B$11:$H$37,7,FALSE)),"0",VLOOKUP($B142,'Race 9'!$B$11:$H$37,7,FALSE))</f>
        <v>0</v>
      </c>
      <c r="U142" s="57" t="str">
        <f>IF(ISERROR(VLOOKUP($B142,'Race 10'!$B$11:$H$35,6,FALSE))," ",VLOOKUP($B142,'Race 10'!$B$11:$H$35,6,FALSE))</f>
        <v xml:space="preserve"> </v>
      </c>
      <c r="V142" s="58" t="str">
        <f>IF(ISERROR(VLOOKUP($B142,'Race 10'!$B$11:$H$35,7,FALSE)),"0",VLOOKUP($B142,'Race 10'!$B$11:$H$35,7,FALSE))</f>
        <v>0</v>
      </c>
      <c r="W142" s="57" t="str">
        <f>IF(ISERROR(VLOOKUP($B142,'Race 11'!$B$11:$H$37,6,FALSE))," ",VLOOKUP($B142,'Race 11'!$B$11:$H$37,6,FALSE))</f>
        <v xml:space="preserve"> </v>
      </c>
      <c r="X142" s="58" t="str">
        <f>IF(ISERROR(VLOOKUP($B142,'Race 11'!$B$11:$H$37,7,FALSE)),"0",VLOOKUP($B142,'Race 11'!$B$11:$H$37,7,FALSE))</f>
        <v>0</v>
      </c>
      <c r="Y142" s="57" t="str">
        <f>IF(ISERROR(VLOOKUP($B142,'Race 12'!$B$11:$H$41,6,FALSE))," ",VLOOKUP($B142,'Race 12'!$B$11:$H$41,6,FALSE))</f>
        <v xml:space="preserve"> </v>
      </c>
      <c r="Z142" s="58" t="str">
        <f>IF(ISERROR(VLOOKUP($B142,'Race 12'!$B$11:$H$41,7,FALSE)),"0",VLOOKUP($B142,'Race 12'!$B$11:$H$41,7,FALSE))</f>
        <v>0</v>
      </c>
      <c r="AA142" s="100">
        <f t="shared" si="10"/>
        <v>0</v>
      </c>
      <c r="AB142" s="54">
        <f t="shared" si="11"/>
        <v>0</v>
      </c>
      <c r="AC142" s="53"/>
      <c r="AD142" s="34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1:48" ht="22.5" customHeight="1">
      <c r="A143" s="77">
        <v>53</v>
      </c>
      <c r="B143" s="56"/>
      <c r="C143" s="99" t="str">
        <f>IF(ISERROR(VLOOKUP(B143,'Race 1'!$B$11:$H$43,6,FALSE))," ",VLOOKUP(B143,'Race 1'!$B$11:$H$43,6,FALSE))</f>
        <v xml:space="preserve"> </v>
      </c>
      <c r="D143" s="58" t="str">
        <f>IF(ISERROR(VLOOKUP(B143,'Race 1'!$B$11:$H$43,7,FALSE)),"0",VLOOKUP(B143,'Race 1'!$B$11:$H$43,7,FALSE))</f>
        <v>0</v>
      </c>
      <c r="E143" s="99" t="str">
        <f>IF(ISERROR(VLOOKUP($B143,'Race 2'!$B$11:$G$34,6,FALSE))," ",VLOOKUP($B143,'Race 2'!$B$11:$G$34,6,FALSE))</f>
        <v xml:space="preserve"> </v>
      </c>
      <c r="F143" s="58" t="str">
        <f>IF(ISERROR(VLOOKUP($B143,'Race 2'!$B$11:$H$34,7,FALSE)),"0",VLOOKUP($B143,'Race 2'!$B$11:$H$34,7,FALSE))</f>
        <v>0</v>
      </c>
      <c r="G143" s="99" t="str">
        <f>IF(ISERROR(VLOOKUP($B143,'Race 3'!$B$11:$G$37,6,FALSE))," ",VLOOKUP($B143,'Race 3'!$B$11:$G$37,6,FALSE))</f>
        <v xml:space="preserve"> </v>
      </c>
      <c r="H143" s="58" t="str">
        <f>IF(ISERROR(VLOOKUP($B143,'Race 3'!$B$11:$H$37,7,FALSE)),"0",VLOOKUP($B143,'Race 3'!$B$11:$H$37,7,FALSE))</f>
        <v>0</v>
      </c>
      <c r="I143" s="57" t="str">
        <f>IF(ISERROR(VLOOKUP($B143,'Race 4'!$B$11:$G$39,6,FALSE))," ",VLOOKUP($B143,'Race 4'!$B$11:$G$39,6,FALSE))</f>
        <v xml:space="preserve"> </v>
      </c>
      <c r="J143" s="58" t="str">
        <f>IF(ISERROR(VLOOKUP($B143,'Race 4'!$B$11:$H$39,7,FALSE)),"0",VLOOKUP($B143,'Race 4'!$B$11:$H$39,7,FALSE))</f>
        <v>0</v>
      </c>
      <c r="K143" s="57" t="str">
        <f>IF(ISERROR(VLOOKUP($B143,'Race 5'!$B$11:$H$37,6,FALSE))," ",VLOOKUP($B143,'Race 5'!$B$11:$H$37,6,FALSE))</f>
        <v xml:space="preserve"> </v>
      </c>
      <c r="L143" s="58" t="str">
        <f>IF(ISERROR(VLOOKUP($B143,'Race 5'!$B$11:$H$37,7,FALSE)),"0",VLOOKUP($B143,'Race 5'!$B$11:$H$37,7,FALSE))</f>
        <v>0</v>
      </c>
      <c r="M143" s="57" t="str">
        <f>IF(ISERROR(VLOOKUP($B143,'Race 6'!$B$11:$H$50,6,FALSE))," ",VLOOKUP($B143,'Race 6'!$B$11:$H$50,6,FALSE))</f>
        <v xml:space="preserve"> </v>
      </c>
      <c r="N143" s="58" t="str">
        <f>IF(ISERROR(VLOOKUP($B143,'Race 6'!$B$11:$H$50,7,FALSE)),"0",VLOOKUP($B143,'Race 6'!$B$11:$H$50,7,FALSE))</f>
        <v>0</v>
      </c>
      <c r="O143" s="57" t="str">
        <f>IF(ISERROR(VLOOKUP($B143,'Race 7'!$B$11:$H$37,6,FALSE))," ",VLOOKUP($B143,'Race 7'!$B$11:$H$37,6,FALSE))</f>
        <v xml:space="preserve"> </v>
      </c>
      <c r="P143" s="58" t="str">
        <f>IF(ISERROR(VLOOKUP($B143,'Race 7'!$B$11:$H$37,7,FALSE)),"0",VLOOKUP($B143,'Race 7'!$B$11:$H$37,7,FALSE))</f>
        <v>0</v>
      </c>
      <c r="Q143" s="57" t="str">
        <f>IF(ISERROR(VLOOKUP($B143,'Race 8'!$B$11:$H$37,6,FALSE))," ",VLOOKUP($B143,'Race 8'!$B$11:$H$37,6,FALSE))</f>
        <v xml:space="preserve"> </v>
      </c>
      <c r="R143" s="58" t="str">
        <f>IF(ISERROR(VLOOKUP($B143,'Race 8'!$B$11:$H$37,7,FALSE)),"0",VLOOKUP($B143,'Race 8'!$B$11:$H$37,7,FALSE))</f>
        <v>0</v>
      </c>
      <c r="S143" s="57" t="str">
        <f>IF(ISERROR(VLOOKUP($B143,'Race 9'!$B$11:$H$37,6,FALSE))," ",VLOOKUP($B143,'Race 9'!$B$11:$H$37,6,FALSE))</f>
        <v xml:space="preserve"> </v>
      </c>
      <c r="T143" s="58" t="str">
        <f>IF(ISERROR(VLOOKUP($B143,'Race 9'!$B$11:$H$37,7,FALSE)),"0",VLOOKUP($B143,'Race 9'!$B$11:$H$37,7,FALSE))</f>
        <v>0</v>
      </c>
      <c r="U143" s="57" t="str">
        <f>IF(ISERROR(VLOOKUP($B143,'Race 10'!$B$11:$H$35,6,FALSE))," ",VLOOKUP($B143,'Race 10'!$B$11:$H$35,6,FALSE))</f>
        <v xml:space="preserve"> </v>
      </c>
      <c r="V143" s="58" t="str">
        <f>IF(ISERROR(VLOOKUP($B143,'Race 10'!$B$11:$H$35,7,FALSE)),"0",VLOOKUP($B143,'Race 10'!$B$11:$H$35,7,FALSE))</f>
        <v>0</v>
      </c>
      <c r="W143" s="57" t="str">
        <f>IF(ISERROR(VLOOKUP($B143,'Race 11'!$B$11:$H$37,6,FALSE))," ",VLOOKUP($B143,'Race 11'!$B$11:$H$37,6,FALSE))</f>
        <v xml:space="preserve"> </v>
      </c>
      <c r="X143" s="58" t="str">
        <f>IF(ISERROR(VLOOKUP($B143,'Race 11'!$B$11:$H$37,7,FALSE)),"0",VLOOKUP($B143,'Race 11'!$B$11:$H$37,7,FALSE))</f>
        <v>0</v>
      </c>
      <c r="Y143" s="57" t="str">
        <f>IF(ISERROR(VLOOKUP($B143,'Race 12'!$B$11:$H$41,6,FALSE))," ",VLOOKUP($B143,'Race 12'!$B$11:$H$41,6,FALSE))</f>
        <v xml:space="preserve"> </v>
      </c>
      <c r="Z143" s="58" t="str">
        <f>IF(ISERROR(VLOOKUP($B143,'Race 12'!$B$11:$H$41,7,FALSE)),"0",VLOOKUP($B143,'Race 12'!$B$11:$H$41,7,FALSE))</f>
        <v>0</v>
      </c>
      <c r="AA143" s="100">
        <f t="shared" si="10"/>
        <v>0</v>
      </c>
      <c r="AB143" s="54">
        <f t="shared" si="11"/>
        <v>0</v>
      </c>
      <c r="AC143" s="53"/>
      <c r="AD143" s="34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1:48" ht="22.5" customHeight="1">
      <c r="A144" s="77">
        <v>54</v>
      </c>
      <c r="B144" s="56"/>
      <c r="C144" s="99" t="str">
        <f>IF(ISERROR(VLOOKUP(B144,'Race 1'!$B$11:$H$43,6,FALSE))," ",VLOOKUP(B144,'Race 1'!$B$11:$H$43,6,FALSE))</f>
        <v xml:space="preserve"> </v>
      </c>
      <c r="D144" s="58" t="str">
        <f>IF(ISERROR(VLOOKUP(B144,'Race 1'!$B$11:$H$43,7,FALSE)),"0",VLOOKUP(B144,'Race 1'!$B$11:$H$43,7,FALSE))</f>
        <v>0</v>
      </c>
      <c r="E144" s="99" t="str">
        <f>IF(ISERROR(VLOOKUP($B144,'Race 2'!$B$11:$G$34,6,FALSE))," ",VLOOKUP($B144,'Race 2'!$B$11:$G$34,6,FALSE))</f>
        <v xml:space="preserve"> </v>
      </c>
      <c r="F144" s="58" t="str">
        <f>IF(ISERROR(VLOOKUP($B144,'Race 2'!$B$11:$H$34,7,FALSE)),"0",VLOOKUP($B144,'Race 2'!$B$11:$H$34,7,FALSE))</f>
        <v>0</v>
      </c>
      <c r="G144" s="99" t="str">
        <f>IF(ISERROR(VLOOKUP($B144,'Race 3'!$B$11:$G$37,6,FALSE))," ",VLOOKUP($B144,'Race 3'!$B$11:$G$37,6,FALSE))</f>
        <v xml:space="preserve"> </v>
      </c>
      <c r="H144" s="58" t="str">
        <f>IF(ISERROR(VLOOKUP($B144,'Race 3'!$B$11:$H$37,7,FALSE)),"0",VLOOKUP($B144,'Race 3'!$B$11:$H$37,7,FALSE))</f>
        <v>0</v>
      </c>
      <c r="I144" s="57" t="str">
        <f>IF(ISERROR(VLOOKUP($B144,'Race 4'!$B$11:$G$39,6,FALSE))," ",VLOOKUP($B144,'Race 4'!$B$11:$G$39,6,FALSE))</f>
        <v xml:space="preserve"> </v>
      </c>
      <c r="J144" s="58" t="str">
        <f>IF(ISERROR(VLOOKUP($B144,'Race 4'!$B$11:$H$39,7,FALSE)),"0",VLOOKUP($B144,'Race 4'!$B$11:$H$39,7,FALSE))</f>
        <v>0</v>
      </c>
      <c r="K144" s="57" t="str">
        <f>IF(ISERROR(VLOOKUP($B144,'Race 5'!$B$11:$H$37,6,FALSE))," ",VLOOKUP($B144,'Race 5'!$B$11:$H$37,6,FALSE))</f>
        <v xml:space="preserve"> </v>
      </c>
      <c r="L144" s="58" t="str">
        <f>IF(ISERROR(VLOOKUP($B144,'Race 5'!$B$11:$H$37,7,FALSE)),"0",VLOOKUP($B144,'Race 5'!$B$11:$H$37,7,FALSE))</f>
        <v>0</v>
      </c>
      <c r="M144" s="57" t="str">
        <f>IF(ISERROR(VLOOKUP($B144,'Race 6'!$B$11:$H$50,6,FALSE))," ",VLOOKUP($B144,'Race 6'!$B$11:$H$50,6,FALSE))</f>
        <v xml:space="preserve"> </v>
      </c>
      <c r="N144" s="58" t="str">
        <f>IF(ISERROR(VLOOKUP($B144,'Race 6'!$B$11:$H$50,7,FALSE)),"0",VLOOKUP($B144,'Race 6'!$B$11:$H$50,7,FALSE))</f>
        <v>0</v>
      </c>
      <c r="O144" s="57" t="str">
        <f>IF(ISERROR(VLOOKUP($B144,'Race 7'!$B$11:$H$37,6,FALSE))," ",VLOOKUP($B144,'Race 7'!$B$11:$H$37,6,FALSE))</f>
        <v xml:space="preserve"> </v>
      </c>
      <c r="P144" s="58" t="str">
        <f>IF(ISERROR(VLOOKUP($B144,'Race 7'!$B$11:$H$37,7,FALSE)),"0",VLOOKUP($B144,'Race 7'!$B$11:$H$37,7,FALSE))</f>
        <v>0</v>
      </c>
      <c r="Q144" s="57" t="str">
        <f>IF(ISERROR(VLOOKUP($B144,'Race 8'!$B$11:$H$37,6,FALSE))," ",VLOOKUP($B144,'Race 8'!$B$11:$H$37,6,FALSE))</f>
        <v xml:space="preserve"> </v>
      </c>
      <c r="R144" s="58" t="str">
        <f>IF(ISERROR(VLOOKUP($B144,'Race 8'!$B$11:$H$37,7,FALSE)),"0",VLOOKUP($B144,'Race 8'!$B$11:$H$37,7,FALSE))</f>
        <v>0</v>
      </c>
      <c r="S144" s="57" t="str">
        <f>IF(ISERROR(VLOOKUP($B144,'Race 9'!$B$11:$H$37,6,FALSE))," ",VLOOKUP($B144,'Race 9'!$B$11:$H$37,6,FALSE))</f>
        <v xml:space="preserve"> </v>
      </c>
      <c r="T144" s="58" t="str">
        <f>IF(ISERROR(VLOOKUP($B144,'Race 9'!$B$11:$H$37,7,FALSE)),"0",VLOOKUP($B144,'Race 9'!$B$11:$H$37,7,FALSE))</f>
        <v>0</v>
      </c>
      <c r="U144" s="57" t="str">
        <f>IF(ISERROR(VLOOKUP($B144,'Race 10'!$B$11:$H$35,6,FALSE))," ",VLOOKUP($B144,'Race 10'!$B$11:$H$35,6,FALSE))</f>
        <v xml:space="preserve"> </v>
      </c>
      <c r="V144" s="58" t="str">
        <f>IF(ISERROR(VLOOKUP($B144,'Race 10'!$B$11:$H$35,7,FALSE)),"0",VLOOKUP($B144,'Race 10'!$B$11:$H$35,7,FALSE))</f>
        <v>0</v>
      </c>
      <c r="W144" s="57" t="str">
        <f>IF(ISERROR(VLOOKUP($B144,'Race 11'!$B$11:$H$37,6,FALSE))," ",VLOOKUP($B144,'Race 11'!$B$11:$H$37,6,FALSE))</f>
        <v xml:space="preserve"> </v>
      </c>
      <c r="X144" s="58" t="str">
        <f>IF(ISERROR(VLOOKUP($B144,'Race 11'!$B$11:$H$37,7,FALSE)),"0",VLOOKUP($B144,'Race 11'!$B$11:$H$37,7,FALSE))</f>
        <v>0</v>
      </c>
      <c r="Y144" s="57" t="str">
        <f>IF(ISERROR(VLOOKUP($B144,'Race 12'!$B$11:$H$41,6,FALSE))," ",VLOOKUP($B144,'Race 12'!$B$11:$H$41,6,FALSE))</f>
        <v xml:space="preserve"> </v>
      </c>
      <c r="Z144" s="58" t="str">
        <f>IF(ISERROR(VLOOKUP($B144,'Race 12'!$B$11:$H$41,7,FALSE)),"0",VLOOKUP($B144,'Race 12'!$B$11:$H$41,7,FALSE))</f>
        <v>0</v>
      </c>
      <c r="AA144" s="100">
        <f t="shared" si="10"/>
        <v>0</v>
      </c>
      <c r="AB144" s="54">
        <f t="shared" si="11"/>
        <v>0</v>
      </c>
      <c r="AC144" s="53"/>
      <c r="AD144" s="3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1:48" ht="22.5" customHeight="1">
      <c r="A145" s="77">
        <v>55</v>
      </c>
      <c r="B145" s="56"/>
      <c r="C145" s="99" t="str">
        <f>IF(ISERROR(VLOOKUP(B145,'Race 1'!$B$11:$H$43,6,FALSE))," ",VLOOKUP(B145,'Race 1'!$B$11:$H$43,6,FALSE))</f>
        <v xml:space="preserve"> </v>
      </c>
      <c r="D145" s="58" t="str">
        <f>IF(ISERROR(VLOOKUP(B145,'Race 1'!$B$11:$H$43,7,FALSE)),"0",VLOOKUP(B145,'Race 1'!$B$11:$H$43,7,FALSE))</f>
        <v>0</v>
      </c>
      <c r="E145" s="99" t="str">
        <f>IF(ISERROR(VLOOKUP($B145,'Race 2'!$B$11:$G$34,6,FALSE))," ",VLOOKUP($B145,'Race 2'!$B$11:$G$34,6,FALSE))</f>
        <v xml:space="preserve"> </v>
      </c>
      <c r="F145" s="58" t="str">
        <f>IF(ISERROR(VLOOKUP($B145,'Race 2'!$B$11:$H$34,7,FALSE)),"0",VLOOKUP($B145,'Race 2'!$B$11:$H$34,7,FALSE))</f>
        <v>0</v>
      </c>
      <c r="G145" s="99" t="str">
        <f>IF(ISERROR(VLOOKUP($B145,'Race 3'!$B$11:$G$37,6,FALSE))," ",VLOOKUP($B145,'Race 3'!$B$11:$G$37,6,FALSE))</f>
        <v xml:space="preserve"> </v>
      </c>
      <c r="H145" s="58" t="str">
        <f>IF(ISERROR(VLOOKUP($B145,'Race 3'!$B$11:$H$37,7,FALSE)),"0",VLOOKUP($B145,'Race 3'!$B$11:$H$37,7,FALSE))</f>
        <v>0</v>
      </c>
      <c r="I145" s="57" t="str">
        <f>IF(ISERROR(VLOOKUP($B145,'Race 4'!$B$11:$G$39,6,FALSE))," ",VLOOKUP($B145,'Race 4'!$B$11:$G$39,6,FALSE))</f>
        <v xml:space="preserve"> </v>
      </c>
      <c r="J145" s="58" t="str">
        <f>IF(ISERROR(VLOOKUP($B145,'Race 4'!$B$11:$H$39,7,FALSE)),"0",VLOOKUP($B145,'Race 4'!$B$11:$H$39,7,FALSE))</f>
        <v>0</v>
      </c>
      <c r="K145" s="57" t="str">
        <f>IF(ISERROR(VLOOKUP($B145,'Race 5'!$B$11:$H$37,6,FALSE))," ",VLOOKUP($B145,'Race 5'!$B$11:$H$37,6,FALSE))</f>
        <v xml:space="preserve"> </v>
      </c>
      <c r="L145" s="58" t="str">
        <f>IF(ISERROR(VLOOKUP($B145,'Race 5'!$B$11:$H$37,7,FALSE)),"0",VLOOKUP($B145,'Race 5'!$B$11:$H$37,7,FALSE))</f>
        <v>0</v>
      </c>
      <c r="M145" s="57" t="str">
        <f>IF(ISERROR(VLOOKUP($B145,'Race 6'!$B$11:$H$50,6,FALSE))," ",VLOOKUP($B145,'Race 6'!$B$11:$H$50,6,FALSE))</f>
        <v xml:space="preserve"> </v>
      </c>
      <c r="N145" s="58" t="str">
        <f>IF(ISERROR(VLOOKUP($B145,'Race 6'!$B$11:$H$50,7,FALSE)),"0",VLOOKUP($B145,'Race 6'!$B$11:$H$50,7,FALSE))</f>
        <v>0</v>
      </c>
      <c r="O145" s="57" t="str">
        <f>IF(ISERROR(VLOOKUP($B145,'Race 7'!$B$11:$H$37,6,FALSE))," ",VLOOKUP($B145,'Race 7'!$B$11:$H$37,6,FALSE))</f>
        <v xml:space="preserve"> </v>
      </c>
      <c r="P145" s="58" t="str">
        <f>IF(ISERROR(VLOOKUP($B145,'Race 7'!$B$11:$H$37,7,FALSE)),"0",VLOOKUP($B145,'Race 7'!$B$11:$H$37,7,FALSE))</f>
        <v>0</v>
      </c>
      <c r="Q145" s="57" t="str">
        <f>IF(ISERROR(VLOOKUP($B145,'Race 8'!$B$11:$H$37,6,FALSE))," ",VLOOKUP($B145,'Race 8'!$B$11:$H$37,6,FALSE))</f>
        <v xml:space="preserve"> </v>
      </c>
      <c r="R145" s="58" t="str">
        <f>IF(ISERROR(VLOOKUP($B145,'Race 8'!$B$11:$H$37,7,FALSE)),"0",VLOOKUP($B145,'Race 8'!$B$11:$H$37,7,FALSE))</f>
        <v>0</v>
      </c>
      <c r="S145" s="57" t="str">
        <f>IF(ISERROR(VLOOKUP($B145,'Race 9'!$B$11:$H$37,6,FALSE))," ",VLOOKUP($B145,'Race 9'!$B$11:$H$37,6,FALSE))</f>
        <v xml:space="preserve"> </v>
      </c>
      <c r="T145" s="58" t="str">
        <f>IF(ISERROR(VLOOKUP($B145,'Race 9'!$B$11:$H$37,7,FALSE)),"0",VLOOKUP($B145,'Race 9'!$B$11:$H$37,7,FALSE))</f>
        <v>0</v>
      </c>
      <c r="U145" s="57" t="str">
        <f>IF(ISERROR(VLOOKUP($B145,'Race 10'!$B$11:$H$35,6,FALSE))," ",VLOOKUP($B145,'Race 10'!$B$11:$H$35,6,FALSE))</f>
        <v xml:space="preserve"> </v>
      </c>
      <c r="V145" s="58" t="str">
        <f>IF(ISERROR(VLOOKUP($B145,'Race 10'!$B$11:$H$35,7,FALSE)),"0",VLOOKUP($B145,'Race 10'!$B$11:$H$35,7,FALSE))</f>
        <v>0</v>
      </c>
      <c r="W145" s="57" t="str">
        <f>IF(ISERROR(VLOOKUP($B145,'Race 11'!$B$11:$H$37,6,FALSE))," ",VLOOKUP($B145,'Race 11'!$B$11:$H$37,6,FALSE))</f>
        <v xml:space="preserve"> </v>
      </c>
      <c r="X145" s="58" t="str">
        <f>IF(ISERROR(VLOOKUP($B145,'Race 11'!$B$11:$H$37,7,FALSE)),"0",VLOOKUP($B145,'Race 11'!$B$11:$H$37,7,FALSE))</f>
        <v>0</v>
      </c>
      <c r="Y145" s="57" t="str">
        <f>IF(ISERROR(VLOOKUP($B145,'Race 12'!$B$11:$H$41,6,FALSE))," ",VLOOKUP($B145,'Race 12'!$B$11:$H$41,6,FALSE))</f>
        <v xml:space="preserve"> </v>
      </c>
      <c r="Z145" s="58" t="str">
        <f>IF(ISERROR(VLOOKUP($B145,'Race 12'!$B$11:$H$41,7,FALSE)),"0",VLOOKUP($B145,'Race 12'!$B$11:$H$41,7,FALSE))</f>
        <v>0</v>
      </c>
      <c r="AA145" s="100">
        <f t="shared" si="10"/>
        <v>0</v>
      </c>
      <c r="AB145" s="54">
        <f t="shared" si="11"/>
        <v>0</v>
      </c>
      <c r="AC145" s="53"/>
      <c r="AD145" s="34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1:48" ht="22.5" customHeight="1">
      <c r="A146" s="77">
        <v>56</v>
      </c>
      <c r="B146" s="56"/>
      <c r="C146" s="99" t="str">
        <f>IF(ISERROR(VLOOKUP(B146,'Race 1'!$B$11:$H$43,6,FALSE))," ",VLOOKUP(B146,'Race 1'!$B$11:$H$43,6,FALSE))</f>
        <v xml:space="preserve"> </v>
      </c>
      <c r="D146" s="58" t="str">
        <f>IF(ISERROR(VLOOKUP(B146,'Race 1'!$B$11:$H$43,7,FALSE)),"0",VLOOKUP(B146,'Race 1'!$B$11:$H$43,7,FALSE))</f>
        <v>0</v>
      </c>
      <c r="E146" s="99" t="str">
        <f>IF(ISERROR(VLOOKUP($B146,'Race 2'!$B$11:$G$34,6,FALSE))," ",VLOOKUP($B146,'Race 2'!$B$11:$G$34,6,FALSE))</f>
        <v xml:space="preserve"> </v>
      </c>
      <c r="F146" s="58" t="str">
        <f>IF(ISERROR(VLOOKUP($B146,'Race 2'!$B$11:$H$34,7,FALSE)),"0",VLOOKUP($B146,'Race 2'!$B$11:$H$34,7,FALSE))</f>
        <v>0</v>
      </c>
      <c r="G146" s="99" t="str">
        <f>IF(ISERROR(VLOOKUP($B146,'Race 3'!$B$11:$G$37,6,FALSE))," ",VLOOKUP($B146,'Race 3'!$B$11:$G$37,6,FALSE))</f>
        <v xml:space="preserve"> </v>
      </c>
      <c r="H146" s="58" t="str">
        <f>IF(ISERROR(VLOOKUP($B146,'Race 3'!$B$11:$H$37,7,FALSE)),"0",VLOOKUP($B146,'Race 3'!$B$11:$H$37,7,FALSE))</f>
        <v>0</v>
      </c>
      <c r="I146" s="57" t="str">
        <f>IF(ISERROR(VLOOKUP($B146,'Race 4'!$B$11:$G$39,6,FALSE))," ",VLOOKUP($B146,'Race 4'!$B$11:$G$39,6,FALSE))</f>
        <v xml:space="preserve"> </v>
      </c>
      <c r="J146" s="58" t="str">
        <f>IF(ISERROR(VLOOKUP($B146,'Race 4'!$B$11:$H$39,7,FALSE)),"0",VLOOKUP($B146,'Race 4'!$B$11:$H$39,7,FALSE))</f>
        <v>0</v>
      </c>
      <c r="K146" s="57" t="str">
        <f>IF(ISERROR(VLOOKUP($B146,'Race 5'!$B$11:$H$37,6,FALSE))," ",VLOOKUP($B146,'Race 5'!$B$11:$H$37,6,FALSE))</f>
        <v xml:space="preserve"> </v>
      </c>
      <c r="L146" s="58" t="str">
        <f>IF(ISERROR(VLOOKUP($B146,'Race 5'!$B$11:$H$37,7,FALSE)),"0",VLOOKUP($B146,'Race 5'!$B$11:$H$37,7,FALSE))</f>
        <v>0</v>
      </c>
      <c r="M146" s="57" t="str">
        <f>IF(ISERROR(VLOOKUP($B146,'Race 6'!$B$11:$H$50,6,FALSE))," ",VLOOKUP($B146,'Race 6'!$B$11:$H$50,6,FALSE))</f>
        <v xml:space="preserve"> </v>
      </c>
      <c r="N146" s="58" t="str">
        <f>IF(ISERROR(VLOOKUP($B146,'Race 6'!$B$11:$H$50,7,FALSE)),"0",VLOOKUP($B146,'Race 6'!$B$11:$H$50,7,FALSE))</f>
        <v>0</v>
      </c>
      <c r="O146" s="57" t="str">
        <f>IF(ISERROR(VLOOKUP($B146,'Race 7'!$B$11:$H$37,6,FALSE))," ",VLOOKUP($B146,'Race 7'!$B$11:$H$37,6,FALSE))</f>
        <v xml:space="preserve"> </v>
      </c>
      <c r="P146" s="58" t="str">
        <f>IF(ISERROR(VLOOKUP($B146,'Race 7'!$B$11:$H$37,7,FALSE)),"0",VLOOKUP($B146,'Race 7'!$B$11:$H$37,7,FALSE))</f>
        <v>0</v>
      </c>
      <c r="Q146" s="57" t="str">
        <f>IF(ISERROR(VLOOKUP($B146,'Race 8'!$B$11:$H$37,6,FALSE))," ",VLOOKUP($B146,'Race 8'!$B$11:$H$37,6,FALSE))</f>
        <v xml:space="preserve"> </v>
      </c>
      <c r="R146" s="58" t="str">
        <f>IF(ISERROR(VLOOKUP($B146,'Race 8'!$B$11:$H$37,7,FALSE)),"0",VLOOKUP($B146,'Race 8'!$B$11:$H$37,7,FALSE))</f>
        <v>0</v>
      </c>
      <c r="S146" s="57" t="str">
        <f>IF(ISERROR(VLOOKUP($B146,'Race 9'!$B$11:$H$37,6,FALSE))," ",VLOOKUP($B146,'Race 9'!$B$11:$H$37,6,FALSE))</f>
        <v xml:space="preserve"> </v>
      </c>
      <c r="T146" s="58" t="str">
        <f>IF(ISERROR(VLOOKUP($B146,'Race 9'!$B$11:$H$37,7,FALSE)),"0",VLOOKUP($B146,'Race 9'!$B$11:$H$37,7,FALSE))</f>
        <v>0</v>
      </c>
      <c r="U146" s="57" t="str">
        <f>IF(ISERROR(VLOOKUP($B146,'Race 10'!$B$11:$H$35,6,FALSE))," ",VLOOKUP($B146,'Race 10'!$B$11:$H$35,6,FALSE))</f>
        <v xml:space="preserve"> </v>
      </c>
      <c r="V146" s="58" t="str">
        <f>IF(ISERROR(VLOOKUP($B146,'Race 10'!$B$11:$H$35,7,FALSE)),"0",VLOOKUP($B146,'Race 10'!$B$11:$H$35,7,FALSE))</f>
        <v>0</v>
      </c>
      <c r="W146" s="57" t="str">
        <f>IF(ISERROR(VLOOKUP($B146,'Race 11'!$B$11:$H$37,6,FALSE))," ",VLOOKUP($B146,'Race 11'!$B$11:$H$37,6,FALSE))</f>
        <v xml:space="preserve"> </v>
      </c>
      <c r="X146" s="58" t="str">
        <f>IF(ISERROR(VLOOKUP($B146,'Race 11'!$B$11:$H$37,7,FALSE)),"0",VLOOKUP($B146,'Race 11'!$B$11:$H$37,7,FALSE))</f>
        <v>0</v>
      </c>
      <c r="Y146" s="57" t="str">
        <f>IF(ISERROR(VLOOKUP($B146,'Race 12'!$B$11:$H$41,6,FALSE))," ",VLOOKUP($B146,'Race 12'!$B$11:$H$41,6,FALSE))</f>
        <v xml:space="preserve"> </v>
      </c>
      <c r="Z146" s="58" t="str">
        <f>IF(ISERROR(VLOOKUP($B146,'Race 12'!$B$11:$H$41,7,FALSE)),"0",VLOOKUP($B146,'Race 12'!$B$11:$H$41,7,FALSE))</f>
        <v>0</v>
      </c>
      <c r="AA146" s="100">
        <f t="shared" si="10"/>
        <v>0</v>
      </c>
      <c r="AB146" s="54">
        <f t="shared" si="11"/>
        <v>0</v>
      </c>
      <c r="AC146" s="53"/>
      <c r="AD146" s="34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1:48" ht="22.5" customHeight="1">
      <c r="A147" s="77">
        <v>57</v>
      </c>
      <c r="B147" s="56"/>
      <c r="C147" s="99" t="str">
        <f>IF(ISERROR(VLOOKUP(B147,'Race 1'!$B$11:$H$43,6,FALSE))," ",VLOOKUP(B147,'Race 1'!$B$11:$H$43,6,FALSE))</f>
        <v xml:space="preserve"> </v>
      </c>
      <c r="D147" s="58" t="str">
        <f>IF(ISERROR(VLOOKUP(B147,'Race 1'!$B$11:$H$43,7,FALSE)),"0",VLOOKUP(B147,'Race 1'!$B$11:$H$43,7,FALSE))</f>
        <v>0</v>
      </c>
      <c r="E147" s="99" t="str">
        <f>IF(ISERROR(VLOOKUP($B147,'Race 2'!$B$11:$G$34,6,FALSE))," ",VLOOKUP($B147,'Race 2'!$B$11:$G$34,6,FALSE))</f>
        <v xml:space="preserve"> </v>
      </c>
      <c r="F147" s="58" t="str">
        <f>IF(ISERROR(VLOOKUP($B147,'Race 2'!$B$11:$H$34,7,FALSE)),"0",VLOOKUP($B147,'Race 2'!$B$11:$H$34,7,FALSE))</f>
        <v>0</v>
      </c>
      <c r="G147" s="99" t="str">
        <f>IF(ISERROR(VLOOKUP($B147,'Race 3'!$B$11:$G$37,6,FALSE))," ",VLOOKUP($B147,'Race 3'!$B$11:$G$37,6,FALSE))</f>
        <v xml:space="preserve"> </v>
      </c>
      <c r="H147" s="58" t="str">
        <f>IF(ISERROR(VLOOKUP($B147,'Race 3'!$B$11:$H$37,7,FALSE)),"0",VLOOKUP($B147,'Race 3'!$B$11:$H$37,7,FALSE))</f>
        <v>0</v>
      </c>
      <c r="I147" s="57" t="str">
        <f>IF(ISERROR(VLOOKUP($B147,'Race 4'!$B$11:$G$39,6,FALSE))," ",VLOOKUP($B147,'Race 4'!$B$11:$G$39,6,FALSE))</f>
        <v xml:space="preserve"> </v>
      </c>
      <c r="J147" s="58" t="str">
        <f>IF(ISERROR(VLOOKUP($B147,'Race 4'!$B$11:$H$39,7,FALSE)),"0",VLOOKUP($B147,'Race 4'!$B$11:$H$39,7,FALSE))</f>
        <v>0</v>
      </c>
      <c r="K147" s="57" t="str">
        <f>IF(ISERROR(VLOOKUP($B147,'Race 5'!$B$11:$H$37,6,FALSE))," ",VLOOKUP($B147,'Race 5'!$B$11:$H$37,6,FALSE))</f>
        <v xml:space="preserve"> </v>
      </c>
      <c r="L147" s="58" t="str">
        <f>IF(ISERROR(VLOOKUP($B147,'Race 5'!$B$11:$H$37,7,FALSE)),"0",VLOOKUP($B147,'Race 5'!$B$11:$H$37,7,FALSE))</f>
        <v>0</v>
      </c>
      <c r="M147" s="57" t="str">
        <f>IF(ISERROR(VLOOKUP($B147,'Race 6'!$B$11:$H$50,6,FALSE))," ",VLOOKUP($B147,'Race 6'!$B$11:$H$50,6,FALSE))</f>
        <v xml:space="preserve"> </v>
      </c>
      <c r="N147" s="58" t="str">
        <f>IF(ISERROR(VLOOKUP($B147,'Race 6'!$B$11:$H$50,7,FALSE)),"0",VLOOKUP($B147,'Race 6'!$B$11:$H$50,7,FALSE))</f>
        <v>0</v>
      </c>
      <c r="O147" s="57" t="str">
        <f>IF(ISERROR(VLOOKUP($B147,'Race 7'!$B$11:$H$37,6,FALSE))," ",VLOOKUP($B147,'Race 7'!$B$11:$H$37,6,FALSE))</f>
        <v xml:space="preserve"> </v>
      </c>
      <c r="P147" s="58" t="str">
        <f>IF(ISERROR(VLOOKUP($B147,'Race 7'!$B$11:$H$37,7,FALSE)),"0",VLOOKUP($B147,'Race 7'!$B$11:$H$37,7,FALSE))</f>
        <v>0</v>
      </c>
      <c r="Q147" s="57" t="str">
        <f>IF(ISERROR(VLOOKUP($B147,'Race 8'!$B$11:$H$37,6,FALSE))," ",VLOOKUP($B147,'Race 8'!$B$11:$H$37,6,FALSE))</f>
        <v xml:space="preserve"> </v>
      </c>
      <c r="R147" s="58" t="str">
        <f>IF(ISERROR(VLOOKUP($B147,'Race 8'!$B$11:$H$37,7,FALSE)),"0",VLOOKUP($B147,'Race 8'!$B$11:$H$37,7,FALSE))</f>
        <v>0</v>
      </c>
      <c r="S147" s="57" t="str">
        <f>IF(ISERROR(VLOOKUP($B147,'Race 9'!$B$11:$H$37,6,FALSE))," ",VLOOKUP($B147,'Race 9'!$B$11:$H$37,6,FALSE))</f>
        <v xml:space="preserve"> </v>
      </c>
      <c r="T147" s="58" t="str">
        <f>IF(ISERROR(VLOOKUP($B147,'Race 9'!$B$11:$H$37,7,FALSE)),"0",VLOOKUP($B147,'Race 9'!$B$11:$H$37,7,FALSE))</f>
        <v>0</v>
      </c>
      <c r="U147" s="57" t="str">
        <f>IF(ISERROR(VLOOKUP($B147,'Race 10'!$B$11:$H$35,6,FALSE))," ",VLOOKUP($B147,'Race 10'!$B$11:$H$35,6,FALSE))</f>
        <v xml:space="preserve"> </v>
      </c>
      <c r="V147" s="58" t="str">
        <f>IF(ISERROR(VLOOKUP($B147,'Race 10'!$B$11:$H$35,7,FALSE)),"0",VLOOKUP($B147,'Race 10'!$B$11:$H$35,7,FALSE))</f>
        <v>0</v>
      </c>
      <c r="W147" s="57" t="str">
        <f>IF(ISERROR(VLOOKUP($B147,'Race 11'!$B$11:$H$37,6,FALSE))," ",VLOOKUP($B147,'Race 11'!$B$11:$H$37,6,FALSE))</f>
        <v xml:space="preserve"> </v>
      </c>
      <c r="X147" s="58" t="str">
        <f>IF(ISERROR(VLOOKUP($B147,'Race 11'!$B$11:$H$37,7,FALSE)),"0",VLOOKUP($B147,'Race 11'!$B$11:$H$37,7,FALSE))</f>
        <v>0</v>
      </c>
      <c r="Y147" s="57" t="str">
        <f>IF(ISERROR(VLOOKUP($B147,'Race 12'!$B$11:$H$41,6,FALSE))," ",VLOOKUP($B147,'Race 12'!$B$11:$H$41,6,FALSE))</f>
        <v xml:space="preserve"> </v>
      </c>
      <c r="Z147" s="58" t="str">
        <f>IF(ISERROR(VLOOKUP($B147,'Race 12'!$B$11:$H$41,7,FALSE)),"0",VLOOKUP($B147,'Race 12'!$B$11:$H$41,7,FALSE))</f>
        <v>0</v>
      </c>
      <c r="AA147" s="100">
        <f t="shared" si="10"/>
        <v>0</v>
      </c>
      <c r="AB147" s="54">
        <f t="shared" si="11"/>
        <v>0</v>
      </c>
      <c r="AC147" s="53"/>
      <c r="AD147" s="34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1:48" ht="22.5" customHeight="1">
      <c r="A148" s="77">
        <v>58</v>
      </c>
      <c r="B148" s="56"/>
      <c r="C148" s="99" t="str">
        <f>IF(ISERROR(VLOOKUP(B148,'Race 1'!$B$11:$H$43,6,FALSE))," ",VLOOKUP(B148,'Race 1'!$B$11:$H$43,6,FALSE))</f>
        <v xml:space="preserve"> </v>
      </c>
      <c r="D148" s="58" t="str">
        <f>IF(ISERROR(VLOOKUP(B148,'Race 1'!$B$11:$H$43,7,FALSE)),"0",VLOOKUP(B148,'Race 1'!$B$11:$H$43,7,FALSE))</f>
        <v>0</v>
      </c>
      <c r="E148" s="99" t="str">
        <f>IF(ISERROR(VLOOKUP($B148,'Race 2'!$B$11:$G$34,6,FALSE))," ",VLOOKUP($B148,'Race 2'!$B$11:$G$34,6,FALSE))</f>
        <v xml:space="preserve"> </v>
      </c>
      <c r="F148" s="58" t="str">
        <f>IF(ISERROR(VLOOKUP($B148,'Race 2'!$B$11:$H$34,7,FALSE)),"0",VLOOKUP($B148,'Race 2'!$B$11:$H$34,7,FALSE))</f>
        <v>0</v>
      </c>
      <c r="G148" s="99" t="str">
        <f>IF(ISERROR(VLOOKUP($B148,'Race 3'!$B$11:$G$37,6,FALSE))," ",VLOOKUP($B148,'Race 3'!$B$11:$G$37,6,FALSE))</f>
        <v xml:space="preserve"> </v>
      </c>
      <c r="H148" s="58" t="str">
        <f>IF(ISERROR(VLOOKUP($B148,'Race 3'!$B$11:$H$37,7,FALSE)),"0",VLOOKUP($B148,'Race 3'!$B$11:$H$37,7,FALSE))</f>
        <v>0</v>
      </c>
      <c r="I148" s="57" t="str">
        <f>IF(ISERROR(VLOOKUP($B148,'Race 4'!$B$11:$G$39,6,FALSE))," ",VLOOKUP($B148,'Race 4'!$B$11:$G$39,6,FALSE))</f>
        <v xml:space="preserve"> </v>
      </c>
      <c r="J148" s="58" t="str">
        <f>IF(ISERROR(VLOOKUP($B148,'Race 4'!$B$11:$H$39,7,FALSE)),"0",VLOOKUP($B148,'Race 4'!$B$11:$H$39,7,FALSE))</f>
        <v>0</v>
      </c>
      <c r="K148" s="57" t="str">
        <f>IF(ISERROR(VLOOKUP($B148,'Race 5'!$B$11:$H$37,6,FALSE))," ",VLOOKUP($B148,'Race 5'!$B$11:$H$37,6,FALSE))</f>
        <v xml:space="preserve"> </v>
      </c>
      <c r="L148" s="58" t="str">
        <f>IF(ISERROR(VLOOKUP($B148,'Race 5'!$B$11:$H$37,7,FALSE)),"0",VLOOKUP($B148,'Race 5'!$B$11:$H$37,7,FALSE))</f>
        <v>0</v>
      </c>
      <c r="M148" s="57" t="str">
        <f>IF(ISERROR(VLOOKUP($B148,'Race 6'!$B$11:$H$50,6,FALSE))," ",VLOOKUP($B148,'Race 6'!$B$11:$H$50,6,FALSE))</f>
        <v xml:space="preserve"> </v>
      </c>
      <c r="N148" s="58" t="str">
        <f>IF(ISERROR(VLOOKUP($B148,'Race 6'!$B$11:$H$50,7,FALSE)),"0",VLOOKUP($B148,'Race 6'!$B$11:$H$50,7,FALSE))</f>
        <v>0</v>
      </c>
      <c r="O148" s="57" t="str">
        <f>IF(ISERROR(VLOOKUP($B148,'Race 7'!$B$11:$H$37,6,FALSE))," ",VLOOKUP($B148,'Race 7'!$B$11:$H$37,6,FALSE))</f>
        <v xml:space="preserve"> </v>
      </c>
      <c r="P148" s="58" t="str">
        <f>IF(ISERROR(VLOOKUP($B148,'Race 7'!$B$11:$H$37,7,FALSE)),"0",VLOOKUP($B148,'Race 7'!$B$11:$H$37,7,FALSE))</f>
        <v>0</v>
      </c>
      <c r="Q148" s="57" t="str">
        <f>IF(ISERROR(VLOOKUP($B148,'Race 8'!$B$11:$H$37,6,FALSE))," ",VLOOKUP($B148,'Race 8'!$B$11:$H$37,6,FALSE))</f>
        <v xml:space="preserve"> </v>
      </c>
      <c r="R148" s="58" t="str">
        <f>IF(ISERROR(VLOOKUP($B148,'Race 8'!$B$11:$H$37,7,FALSE)),"0",VLOOKUP($B148,'Race 8'!$B$11:$H$37,7,FALSE))</f>
        <v>0</v>
      </c>
      <c r="S148" s="57" t="str">
        <f>IF(ISERROR(VLOOKUP($B148,'Race 9'!$B$11:$H$37,6,FALSE))," ",VLOOKUP($B148,'Race 9'!$B$11:$H$37,6,FALSE))</f>
        <v xml:space="preserve"> </v>
      </c>
      <c r="T148" s="58" t="str">
        <f>IF(ISERROR(VLOOKUP($B148,'Race 9'!$B$11:$H$37,7,FALSE)),"0",VLOOKUP($B148,'Race 9'!$B$11:$H$37,7,FALSE))</f>
        <v>0</v>
      </c>
      <c r="U148" s="57" t="str">
        <f>IF(ISERROR(VLOOKUP($B148,'Race 10'!$B$11:$H$35,6,FALSE))," ",VLOOKUP($B148,'Race 10'!$B$11:$H$35,6,FALSE))</f>
        <v xml:space="preserve"> </v>
      </c>
      <c r="V148" s="58" t="str">
        <f>IF(ISERROR(VLOOKUP($B148,'Race 10'!$B$11:$H$35,7,FALSE)),"0",VLOOKUP($B148,'Race 10'!$B$11:$H$35,7,FALSE))</f>
        <v>0</v>
      </c>
      <c r="W148" s="57" t="str">
        <f>IF(ISERROR(VLOOKUP($B148,'Race 11'!$B$11:$H$37,6,FALSE))," ",VLOOKUP($B148,'Race 11'!$B$11:$H$37,6,FALSE))</f>
        <v xml:space="preserve"> </v>
      </c>
      <c r="X148" s="58" t="str">
        <f>IF(ISERROR(VLOOKUP($B148,'Race 11'!$B$11:$H$37,7,FALSE)),"0",VLOOKUP($B148,'Race 11'!$B$11:$H$37,7,FALSE))</f>
        <v>0</v>
      </c>
      <c r="Y148" s="57" t="str">
        <f>IF(ISERROR(VLOOKUP($B148,'Race 12'!$B$11:$H$41,6,FALSE))," ",VLOOKUP($B148,'Race 12'!$B$11:$H$41,6,FALSE))</f>
        <v xml:space="preserve"> </v>
      </c>
      <c r="Z148" s="58" t="str">
        <f>IF(ISERROR(VLOOKUP($B148,'Race 12'!$B$11:$H$41,7,FALSE)),"0",VLOOKUP($B148,'Race 12'!$B$11:$H$41,7,FALSE))</f>
        <v>0</v>
      </c>
      <c r="AA148" s="100">
        <f t="shared" si="10"/>
        <v>0</v>
      </c>
      <c r="AB148" s="54">
        <f t="shared" si="11"/>
        <v>0</v>
      </c>
      <c r="AC148" s="53"/>
      <c r="AD148" s="34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1:48" ht="22.5" customHeight="1">
      <c r="A149" s="77">
        <v>59</v>
      </c>
      <c r="B149" s="56"/>
      <c r="C149" s="99" t="str">
        <f>IF(ISERROR(VLOOKUP(B149,'Race 1'!$B$11:$H$43,6,FALSE))," ",VLOOKUP(B149,'Race 1'!$B$11:$H$43,6,FALSE))</f>
        <v xml:space="preserve"> </v>
      </c>
      <c r="D149" s="58" t="str">
        <f>IF(ISERROR(VLOOKUP(B149,'Race 1'!$B$11:$H$43,7,FALSE)),"0",VLOOKUP(B149,'Race 1'!$B$11:$H$43,7,FALSE))</f>
        <v>0</v>
      </c>
      <c r="E149" s="99" t="str">
        <f>IF(ISERROR(VLOOKUP($B149,'Race 2'!$B$11:$G$34,6,FALSE))," ",VLOOKUP($B149,'Race 2'!$B$11:$G$34,6,FALSE))</f>
        <v xml:space="preserve"> </v>
      </c>
      <c r="F149" s="58" t="str">
        <f>IF(ISERROR(VLOOKUP($B149,'Race 2'!$B$11:$H$34,7,FALSE)),"0",VLOOKUP($B149,'Race 2'!$B$11:$H$34,7,FALSE))</f>
        <v>0</v>
      </c>
      <c r="G149" s="99" t="str">
        <f>IF(ISERROR(VLOOKUP($B149,'Race 3'!$B$11:$G$37,6,FALSE))," ",VLOOKUP($B149,'Race 3'!$B$11:$G$37,6,FALSE))</f>
        <v xml:space="preserve"> </v>
      </c>
      <c r="H149" s="58" t="str">
        <f>IF(ISERROR(VLOOKUP($B149,'Race 3'!$B$11:$H$37,7,FALSE)),"0",VLOOKUP($B149,'Race 3'!$B$11:$H$37,7,FALSE))</f>
        <v>0</v>
      </c>
      <c r="I149" s="57" t="str">
        <f>IF(ISERROR(VLOOKUP($B149,'Race 4'!$B$11:$G$39,6,FALSE))," ",VLOOKUP($B149,'Race 4'!$B$11:$G$39,6,FALSE))</f>
        <v xml:space="preserve"> </v>
      </c>
      <c r="J149" s="58" t="str">
        <f>IF(ISERROR(VLOOKUP($B149,'Race 4'!$B$11:$H$39,7,FALSE)),"0",VLOOKUP($B149,'Race 4'!$B$11:$H$39,7,FALSE))</f>
        <v>0</v>
      </c>
      <c r="K149" s="57" t="str">
        <f>IF(ISERROR(VLOOKUP($B149,'Race 5'!$B$11:$H$37,6,FALSE))," ",VLOOKUP($B149,'Race 5'!$B$11:$H$37,6,FALSE))</f>
        <v xml:space="preserve"> </v>
      </c>
      <c r="L149" s="58" t="str">
        <f>IF(ISERROR(VLOOKUP($B149,'Race 5'!$B$11:$H$37,7,FALSE)),"0",VLOOKUP($B149,'Race 5'!$B$11:$H$37,7,FALSE))</f>
        <v>0</v>
      </c>
      <c r="M149" s="57" t="str">
        <f>IF(ISERROR(VLOOKUP($B149,'Race 6'!$B$11:$H$50,6,FALSE))," ",VLOOKUP($B149,'Race 6'!$B$11:$H$50,6,FALSE))</f>
        <v xml:space="preserve"> </v>
      </c>
      <c r="N149" s="58" t="str">
        <f>IF(ISERROR(VLOOKUP($B149,'Race 6'!$B$11:$H$50,7,FALSE)),"0",VLOOKUP($B149,'Race 6'!$B$11:$H$50,7,FALSE))</f>
        <v>0</v>
      </c>
      <c r="O149" s="57" t="str">
        <f>IF(ISERROR(VLOOKUP($B149,'Race 7'!$B$11:$H$37,6,FALSE))," ",VLOOKUP($B149,'Race 7'!$B$11:$H$37,6,FALSE))</f>
        <v xml:space="preserve"> </v>
      </c>
      <c r="P149" s="58" t="str">
        <f>IF(ISERROR(VLOOKUP($B149,'Race 7'!$B$11:$H$37,7,FALSE)),"0",VLOOKUP($B149,'Race 7'!$B$11:$H$37,7,FALSE))</f>
        <v>0</v>
      </c>
      <c r="Q149" s="57" t="str">
        <f>IF(ISERROR(VLOOKUP($B149,'Race 8'!$B$11:$H$37,6,FALSE))," ",VLOOKUP($B149,'Race 8'!$B$11:$H$37,6,FALSE))</f>
        <v xml:space="preserve"> </v>
      </c>
      <c r="R149" s="58" t="str">
        <f>IF(ISERROR(VLOOKUP($B149,'Race 8'!$B$11:$H$37,7,FALSE)),"0",VLOOKUP($B149,'Race 8'!$B$11:$H$37,7,FALSE))</f>
        <v>0</v>
      </c>
      <c r="S149" s="57" t="str">
        <f>IF(ISERROR(VLOOKUP($B149,'Race 9'!$B$11:$H$37,6,FALSE))," ",VLOOKUP($B149,'Race 9'!$B$11:$H$37,6,FALSE))</f>
        <v xml:space="preserve"> </v>
      </c>
      <c r="T149" s="58" t="str">
        <f>IF(ISERROR(VLOOKUP($B149,'Race 9'!$B$11:$H$37,7,FALSE)),"0",VLOOKUP($B149,'Race 9'!$B$11:$H$37,7,FALSE))</f>
        <v>0</v>
      </c>
      <c r="U149" s="57" t="str">
        <f>IF(ISERROR(VLOOKUP($B149,'Race 10'!$B$11:$H$35,6,FALSE))," ",VLOOKUP($B149,'Race 10'!$B$11:$H$35,6,FALSE))</f>
        <v xml:space="preserve"> </v>
      </c>
      <c r="V149" s="58" t="str">
        <f>IF(ISERROR(VLOOKUP($B149,'Race 10'!$B$11:$H$35,7,FALSE)),"0",VLOOKUP($B149,'Race 10'!$B$11:$H$35,7,FALSE))</f>
        <v>0</v>
      </c>
      <c r="W149" s="57" t="str">
        <f>IF(ISERROR(VLOOKUP($B149,'Race 11'!$B$11:$H$37,6,FALSE))," ",VLOOKUP($B149,'Race 11'!$B$11:$H$37,6,FALSE))</f>
        <v xml:space="preserve"> </v>
      </c>
      <c r="X149" s="58" t="str">
        <f>IF(ISERROR(VLOOKUP($B149,'Race 11'!$B$11:$H$37,7,FALSE)),"0",VLOOKUP($B149,'Race 11'!$B$11:$H$37,7,FALSE))</f>
        <v>0</v>
      </c>
      <c r="Y149" s="57" t="str">
        <f>IF(ISERROR(VLOOKUP($B149,'Race 12'!$B$11:$H$41,6,FALSE))," ",VLOOKUP($B149,'Race 12'!$B$11:$H$41,6,FALSE))</f>
        <v xml:space="preserve"> </v>
      </c>
      <c r="Z149" s="58" t="str">
        <f>IF(ISERROR(VLOOKUP($B149,'Race 12'!$B$11:$H$41,7,FALSE)),"0",VLOOKUP($B149,'Race 12'!$B$11:$H$41,7,FALSE))</f>
        <v>0</v>
      </c>
      <c r="AA149" s="100">
        <f t="shared" si="10"/>
        <v>0</v>
      </c>
      <c r="AB149" s="54">
        <f t="shared" si="11"/>
        <v>0</v>
      </c>
      <c r="AC149" s="53"/>
      <c r="AD149" s="34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1:48" ht="22.5" customHeight="1">
      <c r="A150" s="77">
        <v>60</v>
      </c>
      <c r="B150" s="56"/>
      <c r="C150" s="99" t="str">
        <f>IF(ISERROR(VLOOKUP(B150,'Race 1'!$B$11:$H$43,6,FALSE))," ",VLOOKUP(B150,'Race 1'!$B$11:$H$43,6,FALSE))</f>
        <v xml:space="preserve"> </v>
      </c>
      <c r="D150" s="58" t="str">
        <f>IF(ISERROR(VLOOKUP(B150,'Race 1'!$B$11:$H$43,7,FALSE)),"0",VLOOKUP(B150,'Race 1'!$B$11:$H$43,7,FALSE))</f>
        <v>0</v>
      </c>
      <c r="E150" s="99" t="str">
        <f>IF(ISERROR(VLOOKUP($B150,'Race 2'!$B$11:$G$34,6,FALSE))," ",VLOOKUP($B150,'Race 2'!$B$11:$G$34,6,FALSE))</f>
        <v xml:space="preserve"> </v>
      </c>
      <c r="F150" s="58" t="str">
        <f>IF(ISERROR(VLOOKUP($B150,'Race 2'!$B$11:$H$34,7,FALSE)),"0",VLOOKUP($B150,'Race 2'!$B$11:$H$34,7,FALSE))</f>
        <v>0</v>
      </c>
      <c r="G150" s="99" t="str">
        <f>IF(ISERROR(VLOOKUP($B150,'Race 3'!$B$11:$G$37,6,FALSE))," ",VLOOKUP($B150,'Race 3'!$B$11:$G$37,6,FALSE))</f>
        <v xml:space="preserve"> </v>
      </c>
      <c r="H150" s="58" t="str">
        <f>IF(ISERROR(VLOOKUP($B150,'Race 3'!$B$11:$H$37,7,FALSE)),"0",VLOOKUP($B150,'Race 3'!$B$11:$H$37,7,FALSE))</f>
        <v>0</v>
      </c>
      <c r="I150" s="57" t="str">
        <f>IF(ISERROR(VLOOKUP($B150,'Race 4'!$B$11:$G$39,6,FALSE))," ",VLOOKUP($B150,'Race 4'!$B$11:$G$39,6,FALSE))</f>
        <v xml:space="preserve"> </v>
      </c>
      <c r="J150" s="58" t="str">
        <f>IF(ISERROR(VLOOKUP($B150,'Race 4'!$B$11:$H$39,7,FALSE)),"0",VLOOKUP($B150,'Race 4'!$B$11:$H$39,7,FALSE))</f>
        <v>0</v>
      </c>
      <c r="K150" s="57" t="str">
        <f>IF(ISERROR(VLOOKUP($B150,'Race 5'!$B$11:$H$37,6,FALSE))," ",VLOOKUP($B150,'Race 5'!$B$11:$H$37,6,FALSE))</f>
        <v xml:space="preserve"> </v>
      </c>
      <c r="L150" s="58" t="str">
        <f>IF(ISERROR(VLOOKUP($B150,'Race 5'!$B$11:$H$37,7,FALSE)),"0",VLOOKUP($B150,'Race 5'!$B$11:$H$37,7,FALSE))</f>
        <v>0</v>
      </c>
      <c r="M150" s="57" t="str">
        <f>IF(ISERROR(VLOOKUP($B150,'Race 6'!$B$11:$H$50,6,FALSE))," ",VLOOKUP($B150,'Race 6'!$B$11:$H$50,6,FALSE))</f>
        <v xml:space="preserve"> </v>
      </c>
      <c r="N150" s="58" t="str">
        <f>IF(ISERROR(VLOOKUP($B150,'Race 6'!$B$11:$H$50,7,FALSE)),"0",VLOOKUP($B150,'Race 6'!$B$11:$H$50,7,FALSE))</f>
        <v>0</v>
      </c>
      <c r="O150" s="57" t="str">
        <f>IF(ISERROR(VLOOKUP($B150,'Race 7'!$B$11:$H$37,6,FALSE))," ",VLOOKUP($B150,'Race 7'!$B$11:$H$37,6,FALSE))</f>
        <v xml:space="preserve"> </v>
      </c>
      <c r="P150" s="58" t="str">
        <f>IF(ISERROR(VLOOKUP($B150,'Race 7'!$B$11:$H$37,7,FALSE)),"0",VLOOKUP($B150,'Race 7'!$B$11:$H$37,7,FALSE))</f>
        <v>0</v>
      </c>
      <c r="Q150" s="57" t="str">
        <f>IF(ISERROR(VLOOKUP($B150,'Race 8'!$B$11:$H$37,6,FALSE))," ",VLOOKUP($B150,'Race 8'!$B$11:$H$37,6,FALSE))</f>
        <v xml:space="preserve"> </v>
      </c>
      <c r="R150" s="58" t="str">
        <f>IF(ISERROR(VLOOKUP($B150,'Race 8'!$B$11:$H$37,7,FALSE)),"0",VLOOKUP($B150,'Race 8'!$B$11:$H$37,7,FALSE))</f>
        <v>0</v>
      </c>
      <c r="S150" s="57" t="str">
        <f>IF(ISERROR(VLOOKUP($B150,'Race 9'!$B$11:$H$37,6,FALSE))," ",VLOOKUP($B150,'Race 9'!$B$11:$H$37,6,FALSE))</f>
        <v xml:space="preserve"> </v>
      </c>
      <c r="T150" s="58" t="str">
        <f>IF(ISERROR(VLOOKUP($B150,'Race 9'!$B$11:$H$37,7,FALSE)),"0",VLOOKUP($B150,'Race 9'!$B$11:$H$37,7,FALSE))</f>
        <v>0</v>
      </c>
      <c r="U150" s="57" t="str">
        <f>IF(ISERROR(VLOOKUP($B150,'Race 10'!$B$11:$H$35,6,FALSE))," ",VLOOKUP($B150,'Race 10'!$B$11:$H$35,6,FALSE))</f>
        <v xml:space="preserve"> </v>
      </c>
      <c r="V150" s="58" t="str">
        <f>IF(ISERROR(VLOOKUP($B150,'Race 10'!$B$11:$H$35,7,FALSE)),"0",VLOOKUP($B150,'Race 10'!$B$11:$H$35,7,FALSE))</f>
        <v>0</v>
      </c>
      <c r="W150" s="57" t="str">
        <f>IF(ISERROR(VLOOKUP($B150,'Race 11'!$B$11:$H$37,6,FALSE))," ",VLOOKUP($B150,'Race 11'!$B$11:$H$37,6,FALSE))</f>
        <v xml:space="preserve"> </v>
      </c>
      <c r="X150" s="58" t="str">
        <f>IF(ISERROR(VLOOKUP($B150,'Race 11'!$B$11:$H$37,7,FALSE)),"0",VLOOKUP($B150,'Race 11'!$B$11:$H$37,7,FALSE))</f>
        <v>0</v>
      </c>
      <c r="Y150" s="57" t="str">
        <f>IF(ISERROR(VLOOKUP($B150,'Race 12'!$B$11:$H$41,6,FALSE))," ",VLOOKUP($B150,'Race 12'!$B$11:$H$41,6,FALSE))</f>
        <v xml:space="preserve"> </v>
      </c>
      <c r="Z150" s="58" t="str">
        <f>IF(ISERROR(VLOOKUP($B150,'Race 12'!$B$11:$H$41,7,FALSE)),"0",VLOOKUP($B150,'Race 12'!$B$11:$H$41,7,FALSE))</f>
        <v>0</v>
      </c>
      <c r="AA150" s="100">
        <f t="shared" ref="AA150:AA154" si="12">D150+F150+H150+J150+L150+N150+P150+R150+T150+V150+X150+Z150</f>
        <v>0</v>
      </c>
      <c r="AB150" s="54">
        <f t="shared" ref="AB150:AB154" si="13">COUNT(Z150,X150,V150,T150,R150,P150,N150,L150,J150,H150,F150,D150)</f>
        <v>0</v>
      </c>
      <c r="AC150" s="53"/>
      <c r="AD150" s="34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1:48" ht="22.5" hidden="1" customHeight="1">
      <c r="A151" s="77">
        <v>61</v>
      </c>
      <c r="B151" s="56"/>
      <c r="C151" s="99" t="str">
        <f>IF(ISERROR(VLOOKUP(B151,'Race 1'!$B$11:$H$43,6,FALSE))," ",VLOOKUP(B151,'Race 1'!$B$11:$H$43,6,FALSE))</f>
        <v xml:space="preserve"> </v>
      </c>
      <c r="D151" s="58" t="str">
        <f>IF(ISERROR(VLOOKUP(B151,'Race 1'!$B$11:$H$43,7,FALSE)),"0",VLOOKUP(B151,'Race 1'!$B$11:$H$43,7,FALSE))</f>
        <v>0</v>
      </c>
      <c r="E151" s="99" t="str">
        <f>IF(ISERROR(VLOOKUP($B151,'Race 2'!$B$11:$G$34,6,FALSE))," ",VLOOKUP($B151,'Race 2'!$B$11:$G$34,6,FALSE))</f>
        <v xml:space="preserve"> </v>
      </c>
      <c r="F151" s="58" t="str">
        <f>IF(ISERROR(VLOOKUP($B151,'Race 2'!$B$11:$H$34,7,FALSE)),"0",VLOOKUP($B151,'Race 2'!$B$11:$H$34,7,FALSE))</f>
        <v>0</v>
      </c>
      <c r="G151" s="99" t="str">
        <f>IF(ISERROR(VLOOKUP($B151,'Race 3'!$B$11:$G$37,6,FALSE))," ",VLOOKUP($B151,'Race 3'!$B$11:$G$37,6,FALSE))</f>
        <v xml:space="preserve"> </v>
      </c>
      <c r="H151" s="58" t="str">
        <f>IF(ISERROR(VLOOKUP($B151,'Race 3'!$B$11:$H$37,7,FALSE)),"0",VLOOKUP($B151,'Race 3'!$B$11:$H$37,7,FALSE))</f>
        <v>0</v>
      </c>
      <c r="I151" s="57" t="str">
        <f>IF(ISERROR(VLOOKUP($B151,'Race 4'!$B$11:$G$39,6,FALSE))," ",VLOOKUP($B151,'Race 4'!$B$11:$G$39,6,FALSE))</f>
        <v xml:space="preserve"> </v>
      </c>
      <c r="J151" s="58" t="str">
        <f>IF(ISERROR(VLOOKUP($B151,'Race 4'!$B$11:$H$39,7,FALSE)),"0",VLOOKUP($B151,'Race 4'!$B$11:$H$39,7,FALSE))</f>
        <v>0</v>
      </c>
      <c r="K151" s="57" t="str">
        <f>IF(ISERROR(VLOOKUP($B151,'Race 5'!$B$11:$H$37,6,FALSE))," ",VLOOKUP($B151,'Race 5'!$B$11:$H$37,6,FALSE))</f>
        <v xml:space="preserve"> </v>
      </c>
      <c r="L151" s="58" t="str">
        <f>IF(ISERROR(VLOOKUP($B151,'Race 5'!$B$11:$H$37,7,FALSE)),"0",VLOOKUP($B151,'Race 5'!$B$11:$H$37,7,FALSE))</f>
        <v>0</v>
      </c>
      <c r="M151" s="57" t="str">
        <f>IF(ISERROR(VLOOKUP($B151,'Race 6'!$B$11:$H$50,6,FALSE))," ",VLOOKUP($B151,'Race 6'!$B$11:$H$50,6,FALSE))</f>
        <v xml:space="preserve"> </v>
      </c>
      <c r="N151" s="58" t="str">
        <f>IF(ISERROR(VLOOKUP($B151,'Race 6'!$B$11:$H$50,7,FALSE)),"0",VLOOKUP($B151,'Race 6'!$B$11:$H$50,7,FALSE))</f>
        <v>0</v>
      </c>
      <c r="O151" s="57" t="str">
        <f>IF(ISERROR(VLOOKUP($B151,'Race 7'!$B$11:$H$37,6,FALSE))," ",VLOOKUP($B151,'Race 7'!$B$11:$H$37,6,FALSE))</f>
        <v xml:space="preserve"> </v>
      </c>
      <c r="P151" s="58" t="str">
        <f>IF(ISERROR(VLOOKUP($B151,'Race 7'!$B$11:$H$37,7,FALSE)),"0",VLOOKUP($B151,'Race 7'!$B$11:$H$37,7,FALSE))</f>
        <v>0</v>
      </c>
      <c r="Q151" s="57" t="str">
        <f>IF(ISERROR(VLOOKUP($B151,'Race 8'!$B$11:$H$37,6,FALSE))," ",VLOOKUP($B151,'Race 8'!$B$11:$H$37,6,FALSE))</f>
        <v xml:space="preserve"> </v>
      </c>
      <c r="R151" s="58" t="str">
        <f>IF(ISERROR(VLOOKUP($B151,'Race 8'!$B$11:$H$37,7,FALSE)),"0",VLOOKUP($B151,'Race 8'!$B$11:$H$37,7,FALSE))</f>
        <v>0</v>
      </c>
      <c r="S151" s="57" t="str">
        <f>IF(ISERROR(VLOOKUP($B151,'Race 9'!$B$11:$H$37,6,FALSE))," ",VLOOKUP($B151,'Race 9'!$B$11:$H$37,6,FALSE))</f>
        <v xml:space="preserve"> </v>
      </c>
      <c r="T151" s="58" t="str">
        <f>IF(ISERROR(VLOOKUP($B151,'Race 9'!$B$11:$H$37,7,FALSE)),"0",VLOOKUP($B151,'Race 9'!$B$11:$H$37,7,FALSE))</f>
        <v>0</v>
      </c>
      <c r="U151" s="57" t="str">
        <f>IF(ISERROR(VLOOKUP($B151,'Race 10'!$B$11:$H$35,6,FALSE))," ",VLOOKUP($B151,'Race 10'!$B$11:$H$35,6,FALSE))</f>
        <v xml:space="preserve"> </v>
      </c>
      <c r="V151" s="58" t="str">
        <f>IF(ISERROR(VLOOKUP($B151,'Race 10'!$B$11:$H$35,7,FALSE)),"0",VLOOKUP($B151,'Race 10'!$B$11:$H$35,7,FALSE))</f>
        <v>0</v>
      </c>
      <c r="W151" s="57" t="str">
        <f>IF(ISERROR(VLOOKUP($B151,'Race 11'!$B$11:$H$37,6,FALSE))," ",VLOOKUP($B151,'Race 11'!$B$11:$H$37,6,FALSE))</f>
        <v xml:space="preserve"> </v>
      </c>
      <c r="X151" s="58" t="str">
        <f>IF(ISERROR(VLOOKUP($B151,'Race 11'!$B$11:$H$37,7,FALSE)),"0",VLOOKUP($B151,'Race 11'!$B$11:$H$37,7,FALSE))</f>
        <v>0</v>
      </c>
      <c r="Y151" s="57" t="str">
        <f>IF(ISERROR(VLOOKUP($B151,'Race 12'!$B$11:$H$41,6,FALSE))," ",VLOOKUP($B151,'Race 12'!$B$11:$H$41,6,FALSE))</f>
        <v xml:space="preserve"> </v>
      </c>
      <c r="Z151" s="58" t="str">
        <f>IF(ISERROR(VLOOKUP($B151,'Race 12'!$B$11:$H$41,7,FALSE)),"0",VLOOKUP($B151,'Race 12'!$B$11:$H$41,7,FALSE))</f>
        <v>0</v>
      </c>
      <c r="AA151" s="100">
        <f t="shared" si="12"/>
        <v>0</v>
      </c>
      <c r="AB151" s="54">
        <f t="shared" si="13"/>
        <v>0</v>
      </c>
      <c r="AC151" s="53"/>
      <c r="AD151" s="34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1:48" ht="22.5" hidden="1" customHeight="1">
      <c r="A152" s="77">
        <v>62</v>
      </c>
      <c r="B152" s="56"/>
      <c r="C152" s="99" t="str">
        <f>IF(ISERROR(VLOOKUP(B152,'Race 1'!$B$11:$H$43,6,FALSE))," ",VLOOKUP(B152,'Race 1'!$B$11:$H$43,6,FALSE))</f>
        <v xml:space="preserve"> </v>
      </c>
      <c r="D152" s="58" t="str">
        <f>IF(ISERROR(VLOOKUP(B152,'Race 1'!$B$11:$H$43,7,FALSE)),"0",VLOOKUP(B152,'Race 1'!$B$11:$H$43,7,FALSE))</f>
        <v>0</v>
      </c>
      <c r="E152" s="99" t="str">
        <f>IF(ISERROR(VLOOKUP($B152,'Race 2'!$B$11:$G$34,6,FALSE))," ",VLOOKUP($B152,'Race 2'!$B$11:$G$34,6,FALSE))</f>
        <v xml:space="preserve"> </v>
      </c>
      <c r="F152" s="58" t="str">
        <f>IF(ISERROR(VLOOKUP($B152,'Race 2'!$B$11:$H$34,7,FALSE)),"0",VLOOKUP($B152,'Race 2'!$B$11:$H$34,7,FALSE))</f>
        <v>0</v>
      </c>
      <c r="G152" s="99" t="str">
        <f>IF(ISERROR(VLOOKUP($B152,'Race 3'!$B$11:$G$37,6,FALSE))," ",VLOOKUP($B152,'Race 3'!$B$11:$G$37,6,FALSE))</f>
        <v xml:space="preserve"> </v>
      </c>
      <c r="H152" s="58" t="str">
        <f>IF(ISERROR(VLOOKUP($B152,'Race 3'!$B$11:$H$37,7,FALSE)),"0",VLOOKUP($B152,'Race 3'!$B$11:$H$37,7,FALSE))</f>
        <v>0</v>
      </c>
      <c r="I152" s="57" t="str">
        <f>IF(ISERROR(VLOOKUP($B152,'Race 4'!$B$11:$G$39,6,FALSE))," ",VLOOKUP($B152,'Race 4'!$B$11:$G$39,6,FALSE))</f>
        <v xml:space="preserve"> </v>
      </c>
      <c r="J152" s="58" t="str">
        <f>IF(ISERROR(VLOOKUP($B152,'Race 4'!$B$11:$H$39,7,FALSE)),"0",VLOOKUP($B152,'Race 4'!$B$11:$H$39,7,FALSE))</f>
        <v>0</v>
      </c>
      <c r="K152" s="57" t="str">
        <f>IF(ISERROR(VLOOKUP($B152,'Race 5'!$B$11:$H$37,6,FALSE))," ",VLOOKUP($B152,'Race 5'!$B$11:$H$37,6,FALSE))</f>
        <v xml:space="preserve"> </v>
      </c>
      <c r="L152" s="58" t="str">
        <f>IF(ISERROR(VLOOKUP($B152,'Race 5'!$B$11:$H$37,7,FALSE)),"0",VLOOKUP($B152,'Race 5'!$B$11:$H$37,7,FALSE))</f>
        <v>0</v>
      </c>
      <c r="M152" s="57" t="str">
        <f>IF(ISERROR(VLOOKUP($B152,'Race 6'!$B$11:$H$50,6,FALSE))," ",VLOOKUP($B152,'Race 6'!$B$11:$H$50,6,FALSE))</f>
        <v xml:space="preserve"> </v>
      </c>
      <c r="N152" s="58" t="str">
        <f>IF(ISERROR(VLOOKUP($B152,'Race 6'!$B$11:$H$50,7,FALSE)),"0",VLOOKUP($B152,'Race 6'!$B$11:$H$50,7,FALSE))</f>
        <v>0</v>
      </c>
      <c r="O152" s="57" t="str">
        <f>IF(ISERROR(VLOOKUP($B152,'Race 7'!$B$11:$H$37,6,FALSE))," ",VLOOKUP($B152,'Race 7'!$B$11:$H$37,6,FALSE))</f>
        <v xml:space="preserve"> </v>
      </c>
      <c r="P152" s="58" t="str">
        <f>IF(ISERROR(VLOOKUP($B152,'Race 7'!$B$11:$H$37,7,FALSE)),"0",VLOOKUP($B152,'Race 7'!$B$11:$H$37,7,FALSE))</f>
        <v>0</v>
      </c>
      <c r="Q152" s="57" t="str">
        <f>IF(ISERROR(VLOOKUP($B152,'Race 8'!$B$11:$H$37,6,FALSE))," ",VLOOKUP($B152,'Race 8'!$B$11:$H$37,6,FALSE))</f>
        <v xml:space="preserve"> </v>
      </c>
      <c r="R152" s="58" t="str">
        <f>IF(ISERROR(VLOOKUP($B152,'Race 8'!$B$11:$H$37,7,FALSE)),"0",VLOOKUP($B152,'Race 8'!$B$11:$H$37,7,FALSE))</f>
        <v>0</v>
      </c>
      <c r="S152" s="57" t="str">
        <f>IF(ISERROR(VLOOKUP($B152,'Race 9'!$B$11:$H$37,6,FALSE))," ",VLOOKUP($B152,'Race 9'!$B$11:$H$37,6,FALSE))</f>
        <v xml:space="preserve"> </v>
      </c>
      <c r="T152" s="58" t="str">
        <f>IF(ISERROR(VLOOKUP($B152,'Race 9'!$B$11:$H$37,7,FALSE)),"0",VLOOKUP($B152,'Race 9'!$B$11:$H$37,7,FALSE))</f>
        <v>0</v>
      </c>
      <c r="U152" s="57" t="str">
        <f>IF(ISERROR(VLOOKUP($B152,'Race 10'!$B$11:$H$35,6,FALSE))," ",VLOOKUP($B152,'Race 10'!$B$11:$H$35,6,FALSE))</f>
        <v xml:space="preserve"> </v>
      </c>
      <c r="V152" s="58" t="str">
        <f>IF(ISERROR(VLOOKUP($B152,'Race 10'!$B$11:$H$35,7,FALSE)),"0",VLOOKUP($B152,'Race 10'!$B$11:$H$35,7,FALSE))</f>
        <v>0</v>
      </c>
      <c r="W152" s="57" t="str">
        <f>IF(ISERROR(VLOOKUP($B152,'Race 11'!$B$11:$H$37,6,FALSE))," ",VLOOKUP($B152,'Race 11'!$B$11:$H$37,6,FALSE))</f>
        <v xml:space="preserve"> </v>
      </c>
      <c r="X152" s="58" t="str">
        <f>IF(ISERROR(VLOOKUP($B152,'Race 11'!$B$11:$H$37,7,FALSE)),"0",VLOOKUP($B152,'Race 11'!$B$11:$H$37,7,FALSE))</f>
        <v>0</v>
      </c>
      <c r="Y152" s="57" t="str">
        <f>IF(ISERROR(VLOOKUP($B152,'Race 12'!$B$11:$H$41,6,FALSE))," ",VLOOKUP($B152,'Race 12'!$B$11:$H$41,6,FALSE))</f>
        <v xml:space="preserve"> </v>
      </c>
      <c r="Z152" s="58" t="str">
        <f>IF(ISERROR(VLOOKUP($B152,'Race 12'!$B$11:$H$41,7,FALSE)),"0",VLOOKUP($B152,'Race 12'!$B$11:$H$41,7,FALSE))</f>
        <v>0</v>
      </c>
      <c r="AA152" s="100">
        <f t="shared" si="12"/>
        <v>0</v>
      </c>
      <c r="AB152" s="54">
        <f t="shared" si="13"/>
        <v>0</v>
      </c>
      <c r="AC152" s="53"/>
      <c r="AD152" s="34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1:48" ht="22.5" hidden="1" customHeight="1">
      <c r="A153" s="77">
        <v>63</v>
      </c>
      <c r="B153" s="56"/>
      <c r="C153" s="99"/>
      <c r="D153" s="58" t="str">
        <f>IF(ISERROR(VLOOKUP(B153,'Race 1'!$B$11:$H$43,7,FALSE)),"0",VLOOKUP(B153,'Race 1'!$B$11:$H$43,7,FALSE))</f>
        <v>0</v>
      </c>
      <c r="E153" s="99" t="str">
        <f>IF(ISERROR(VLOOKUP($B153,'Race 2'!$B$11:$G$34,6,FALSE))," ",VLOOKUP($B153,'Race 2'!$B$11:$G$34,6,FALSE))</f>
        <v xml:space="preserve"> </v>
      </c>
      <c r="F153" s="58" t="str">
        <f>IF(ISERROR(VLOOKUP($B153,'Race 2'!$B$11:$H$34,7,FALSE)),"0",VLOOKUP($B153,'Race 2'!$B$11:$H$34,7,FALSE))</f>
        <v>0</v>
      </c>
      <c r="G153" s="99" t="str">
        <f>IF(ISERROR(VLOOKUP($B153,'Race 3'!$B$11:$G$37,6,FALSE))," ",VLOOKUP($B153,'Race 3'!$B$11:$G$37,6,FALSE))</f>
        <v xml:space="preserve"> </v>
      </c>
      <c r="H153" s="58" t="str">
        <f>IF(ISERROR(VLOOKUP($B153,'Race 3'!$B$11:$H$37,7,FALSE)),"0",VLOOKUP($B153,'Race 3'!$B$11:$H$37,7,FALSE))</f>
        <v>0</v>
      </c>
      <c r="I153" s="57" t="str">
        <f>IF(ISERROR(VLOOKUP($B153,'Race 4'!$B$11:$G$39,6,FALSE))," ",VLOOKUP($B153,'Race 4'!$B$11:$G$39,6,FALSE))</f>
        <v xml:space="preserve"> </v>
      </c>
      <c r="J153" s="58" t="str">
        <f>IF(ISERROR(VLOOKUP($B153,'Race 4'!$B$11:$H$39,7,FALSE)),"0",VLOOKUP($B153,'Race 4'!$B$11:$H$39,7,FALSE))</f>
        <v>0</v>
      </c>
      <c r="K153" s="57" t="str">
        <f>IF(ISERROR(VLOOKUP($B153,'Race 5'!$B$11:$H$37,6,FALSE))," ",VLOOKUP($B153,'Race 5'!$B$11:$H$37,6,FALSE))</f>
        <v xml:space="preserve"> </v>
      </c>
      <c r="L153" s="58" t="str">
        <f>IF(ISERROR(VLOOKUP($B153,'Race 5'!$B$11:$H$37,7,FALSE)),"0",VLOOKUP($B153,'Race 5'!$B$11:$H$37,7,FALSE))</f>
        <v>0</v>
      </c>
      <c r="M153" s="57" t="str">
        <f>IF(ISERROR(VLOOKUP($B153,'Race 6'!$B$11:$H$50,6,FALSE))," ",VLOOKUP($B153,'Race 6'!$B$11:$H$50,6,FALSE))</f>
        <v xml:space="preserve"> </v>
      </c>
      <c r="N153" s="58" t="str">
        <f>IF(ISERROR(VLOOKUP($B153,'Race 6'!$B$11:$H$50,7,FALSE)),"0",VLOOKUP($B153,'Race 6'!$B$11:$H$50,7,FALSE))</f>
        <v>0</v>
      </c>
      <c r="O153" s="57" t="str">
        <f>IF(ISERROR(VLOOKUP($B153,'Race 7'!$B$11:$H$37,6,FALSE))," ",VLOOKUP($B153,'Race 7'!$B$11:$H$37,6,FALSE))</f>
        <v xml:space="preserve"> </v>
      </c>
      <c r="P153" s="58" t="str">
        <f>IF(ISERROR(VLOOKUP($B153,'Race 7'!$B$11:$H$37,7,FALSE)),"0",VLOOKUP($B153,'Race 7'!$B$11:$H$37,7,FALSE))</f>
        <v>0</v>
      </c>
      <c r="Q153" s="57" t="str">
        <f>IF(ISERROR(VLOOKUP($B153,'Race 8'!$B$11:$H$37,6,FALSE))," ",VLOOKUP($B153,'Race 8'!$B$11:$H$37,6,FALSE))</f>
        <v xml:space="preserve"> </v>
      </c>
      <c r="R153" s="58" t="str">
        <f>IF(ISERROR(VLOOKUP($B153,'Race 8'!$B$11:$H$37,7,FALSE)),"0",VLOOKUP($B153,'Race 8'!$B$11:$H$37,7,FALSE))</f>
        <v>0</v>
      </c>
      <c r="S153" s="57" t="str">
        <f>IF(ISERROR(VLOOKUP($B153,'Race 9'!$B$11:$H$37,6,FALSE))," ",VLOOKUP($B153,'Race 9'!$B$11:$H$37,6,FALSE))</f>
        <v xml:space="preserve"> </v>
      </c>
      <c r="T153" s="58" t="str">
        <f>IF(ISERROR(VLOOKUP($B153,'Race 9'!$B$11:$H$37,7,FALSE)),"0",VLOOKUP($B153,'Race 9'!$B$11:$H$37,7,FALSE))</f>
        <v>0</v>
      </c>
      <c r="U153" s="57" t="str">
        <f>IF(ISERROR(VLOOKUP($B153,'Race 10'!$B$11:$H$35,6,FALSE))," ",VLOOKUP($B153,'Race 10'!$B$11:$H$35,6,FALSE))</f>
        <v xml:space="preserve"> </v>
      </c>
      <c r="V153" s="58" t="str">
        <f>IF(ISERROR(VLOOKUP($B153,'Race 10'!$B$11:$H$35,7,FALSE)),"0",VLOOKUP($B153,'Race 10'!$B$11:$H$35,7,FALSE))</f>
        <v>0</v>
      </c>
      <c r="W153" s="57" t="str">
        <f>IF(ISERROR(VLOOKUP($B153,'Race 11'!$B$11:$H$37,6,FALSE))," ",VLOOKUP($B153,'Race 11'!$B$11:$H$37,6,FALSE))</f>
        <v xml:space="preserve"> </v>
      </c>
      <c r="X153" s="58" t="str">
        <f>IF(ISERROR(VLOOKUP($B153,'Race 11'!$B$11:$H$37,7,FALSE)),"0",VLOOKUP($B153,'Race 11'!$B$11:$H$37,7,FALSE))</f>
        <v>0</v>
      </c>
      <c r="Y153" s="57" t="str">
        <f>IF(ISERROR(VLOOKUP($B153,'Race 12'!$B$11:$H$41,6,FALSE))," ",VLOOKUP($B153,'Race 12'!$B$11:$H$41,6,FALSE))</f>
        <v xml:space="preserve"> </v>
      </c>
      <c r="Z153" s="58" t="str">
        <f>IF(ISERROR(VLOOKUP($B153,'Race 12'!$B$11:$H$41,7,FALSE)),"0",VLOOKUP($B153,'Race 12'!$B$11:$H$41,7,FALSE))</f>
        <v>0</v>
      </c>
      <c r="AA153" s="100">
        <f t="shared" si="12"/>
        <v>0</v>
      </c>
      <c r="AB153" s="54">
        <f t="shared" si="13"/>
        <v>0</v>
      </c>
      <c r="AC153" s="53"/>
      <c r="AD153" s="34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1:48" ht="22.5" hidden="1" customHeight="1">
      <c r="A154" s="77">
        <v>64</v>
      </c>
      <c r="B154" s="56"/>
      <c r="C154" s="99" t="str">
        <f>IF(ISERROR(VLOOKUP(B154,'Race 1'!$B$11:$H$43,6,FALSE))," ",VLOOKUP(B154,'Race 1'!$B$11:$H$43,6,FALSE))</f>
        <v xml:space="preserve"> </v>
      </c>
      <c r="D154" s="58" t="str">
        <f>IF(ISERROR(VLOOKUP(B154,'Race 1'!$B$11:$H$43,7,FALSE)),"0",VLOOKUP(B154,'Race 1'!$B$11:$H$43,7,FALSE))</f>
        <v>0</v>
      </c>
      <c r="E154" s="99" t="str">
        <f>IF(ISERROR(VLOOKUP($B154,'Race 2'!$B$11:$G$34,6,FALSE))," ",VLOOKUP($B154,'Race 2'!$B$11:$G$34,6,FALSE))</f>
        <v xml:space="preserve"> </v>
      </c>
      <c r="F154" s="58" t="str">
        <f>IF(ISERROR(VLOOKUP($B154,'Race 2'!$B$11:$H$34,7,FALSE)),"0",VLOOKUP($B154,'Race 2'!$B$11:$H$34,7,FALSE))</f>
        <v>0</v>
      </c>
      <c r="G154" s="99" t="str">
        <f>IF(ISERROR(VLOOKUP($B154,'Race 3'!$B$11:$G$37,6,FALSE))," ",VLOOKUP($B154,'Race 3'!$B$11:$G$37,6,FALSE))</f>
        <v xml:space="preserve"> </v>
      </c>
      <c r="H154" s="58" t="str">
        <f>IF(ISERROR(VLOOKUP($B154,'Race 3'!$B$11:$H$37,7,FALSE)),"0",VLOOKUP($B154,'Race 3'!$B$11:$H$37,7,FALSE))</f>
        <v>0</v>
      </c>
      <c r="I154" s="57" t="str">
        <f>IF(ISERROR(VLOOKUP($B154,'Race 4'!$B$11:$G$39,6,FALSE))," ",VLOOKUP($B154,'Race 4'!$B$11:$G$39,6,FALSE))</f>
        <v xml:space="preserve"> </v>
      </c>
      <c r="J154" s="58" t="str">
        <f>IF(ISERROR(VLOOKUP($B154,'Race 4'!$B$11:$H$39,7,FALSE)),"0",VLOOKUP($B154,'Race 4'!$B$11:$H$39,7,FALSE))</f>
        <v>0</v>
      </c>
      <c r="K154" s="57" t="str">
        <f>IF(ISERROR(VLOOKUP($B154,'Race 5'!$B$11:$H$37,6,FALSE))," ",VLOOKUP($B154,'Race 5'!$B$11:$H$37,6,FALSE))</f>
        <v xml:space="preserve"> </v>
      </c>
      <c r="L154" s="58" t="str">
        <f>IF(ISERROR(VLOOKUP($B154,'Race 5'!$B$11:$H$37,7,FALSE)),"0",VLOOKUP($B154,'Race 5'!$B$11:$H$37,7,FALSE))</f>
        <v>0</v>
      </c>
      <c r="M154" s="57" t="str">
        <f>IF(ISERROR(VLOOKUP($B154,'Race 6'!$B$11:$H$50,6,FALSE))," ",VLOOKUP($B154,'Race 6'!$B$11:$H$50,6,FALSE))</f>
        <v xml:space="preserve"> </v>
      </c>
      <c r="N154" s="58" t="str">
        <f>IF(ISERROR(VLOOKUP($B154,'Race 6'!$B$11:$H$50,7,FALSE)),"0",VLOOKUP($B154,'Race 6'!$B$11:$H$50,7,FALSE))</f>
        <v>0</v>
      </c>
      <c r="O154" s="57" t="str">
        <f>IF(ISERROR(VLOOKUP($B154,'Race 7'!$B$11:$H$37,6,FALSE))," ",VLOOKUP($B154,'Race 7'!$B$11:$H$37,6,FALSE))</f>
        <v xml:space="preserve"> </v>
      </c>
      <c r="P154" s="58" t="str">
        <f>IF(ISERROR(VLOOKUP($B154,'Race 7'!$B$11:$H$37,7,FALSE)),"0",VLOOKUP($B154,'Race 7'!$B$11:$H$37,7,FALSE))</f>
        <v>0</v>
      </c>
      <c r="Q154" s="57" t="str">
        <f>IF(ISERROR(VLOOKUP($B154,'Race 8'!$B$11:$H$37,6,FALSE))," ",VLOOKUP($B154,'Race 8'!$B$11:$H$37,6,FALSE))</f>
        <v xml:space="preserve"> </v>
      </c>
      <c r="R154" s="58" t="str">
        <f>IF(ISERROR(VLOOKUP($B154,'Race 8'!$B$11:$H$37,7,FALSE)),"0",VLOOKUP($B154,'Race 8'!$B$11:$H$37,7,FALSE))</f>
        <v>0</v>
      </c>
      <c r="S154" s="57" t="str">
        <f>IF(ISERROR(VLOOKUP($B154,'Race 9'!$B$11:$H$37,6,FALSE))," ",VLOOKUP($B154,'Race 9'!$B$11:$H$37,6,FALSE))</f>
        <v xml:space="preserve"> </v>
      </c>
      <c r="T154" s="58" t="str">
        <f>IF(ISERROR(VLOOKUP($B154,'Race 9'!$B$11:$H$37,7,FALSE)),"0",VLOOKUP($B154,'Race 9'!$B$11:$H$37,7,FALSE))</f>
        <v>0</v>
      </c>
      <c r="U154" s="57" t="str">
        <f>IF(ISERROR(VLOOKUP($B154,'Race 10'!$B$11:$H$35,6,FALSE))," ",VLOOKUP($B154,'Race 10'!$B$11:$H$35,6,FALSE))</f>
        <v xml:space="preserve"> </v>
      </c>
      <c r="V154" s="58" t="str">
        <f>IF(ISERROR(VLOOKUP($B154,'Race 10'!$B$11:$H$35,7,FALSE)),"0",VLOOKUP($B154,'Race 10'!$B$11:$H$35,7,FALSE))</f>
        <v>0</v>
      </c>
      <c r="W154" s="57" t="str">
        <f>IF(ISERROR(VLOOKUP($B154,'Race 11'!$B$11:$H$37,6,FALSE))," ",VLOOKUP($B154,'Race 11'!$B$11:$H$37,6,FALSE))</f>
        <v xml:space="preserve"> </v>
      </c>
      <c r="X154" s="58" t="str">
        <f>IF(ISERROR(VLOOKUP($B154,'Race 11'!$B$11:$H$37,7,FALSE)),"0",VLOOKUP($B154,'Race 11'!$B$11:$H$37,7,FALSE))</f>
        <v>0</v>
      </c>
      <c r="Y154" s="57" t="str">
        <f>IF(ISERROR(VLOOKUP($B154,'Race 12'!$B$11:$H$41,6,FALSE))," ",VLOOKUP($B154,'Race 12'!$B$11:$H$41,6,FALSE))</f>
        <v xml:space="preserve"> </v>
      </c>
      <c r="Z154" s="58" t="str">
        <f>IF(ISERROR(VLOOKUP($B154,'Race 12'!$B$11:$H$41,7,FALSE)),"0",VLOOKUP($B154,'Race 12'!$B$11:$H$41,7,FALSE))</f>
        <v>0</v>
      </c>
      <c r="AA154" s="100">
        <f t="shared" si="12"/>
        <v>0</v>
      </c>
      <c r="AB154" s="54">
        <f t="shared" si="13"/>
        <v>0</v>
      </c>
      <c r="AC154" s="53"/>
      <c r="AD154" s="3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1:48" ht="22.5" hidden="1" customHeight="1">
      <c r="A155" s="77">
        <v>65</v>
      </c>
      <c r="B155" s="56"/>
      <c r="C155" s="99" t="str">
        <f>IF(ISERROR(VLOOKUP(B155,'Race 1'!$B$11:$H$43,6,FALSE))," ",VLOOKUP(B155,'Race 1'!$B$11:$H$43,6,FALSE))</f>
        <v xml:space="preserve"> </v>
      </c>
      <c r="D155" s="58" t="str">
        <f>IF(ISERROR(VLOOKUP(B155,'Race 1'!$B$11:$H$43,7,FALSE)),"0",VLOOKUP(B155,'Race 1'!$B$11:$H$43,7,FALSE))</f>
        <v>0</v>
      </c>
      <c r="E155" s="99" t="str">
        <f>IF(ISERROR(VLOOKUP($B155,'Race 2'!$B$11:$G$34,6,FALSE))," ",VLOOKUP($B155,'Race 2'!$B$11:$G$34,6,FALSE))</f>
        <v xml:space="preserve"> </v>
      </c>
      <c r="F155" s="58" t="str">
        <f>IF(ISERROR(VLOOKUP($B155,'Race 2'!$B$11:$H$34,7,FALSE)),"0",VLOOKUP($B155,'Race 2'!$B$11:$H$34,7,FALSE))</f>
        <v>0</v>
      </c>
      <c r="G155" s="99" t="str">
        <f>IF(ISERROR(VLOOKUP($B155,'Race 3'!$B$11:$G$37,6,FALSE))," ",VLOOKUP($B155,'Race 3'!$B$11:$G$37,6,FALSE))</f>
        <v xml:space="preserve"> </v>
      </c>
      <c r="H155" s="58" t="str">
        <f>IF(ISERROR(VLOOKUP($B155,'Race 3'!$B$11:$H$37,7,FALSE)),"0",VLOOKUP($B155,'Race 3'!$B$11:$H$37,7,FALSE))</f>
        <v>0</v>
      </c>
      <c r="I155" s="57" t="str">
        <f>IF(ISERROR(VLOOKUP($B155,'Race 4'!$B$11:$G$39,6,FALSE))," ",VLOOKUP($B155,'Race 4'!$B$11:$G$39,6,FALSE))</f>
        <v xml:space="preserve"> </v>
      </c>
      <c r="J155" s="58" t="str">
        <f>IF(ISERROR(VLOOKUP($B155,'Race 4'!$B$11:$H$39,7,FALSE)),"0",VLOOKUP($B155,'Race 4'!$B$11:$H$39,7,FALSE))</f>
        <v>0</v>
      </c>
      <c r="K155" s="57" t="str">
        <f>IF(ISERROR(VLOOKUP($B155,'Race 5'!$B$11:$H$37,6,FALSE))," ",VLOOKUP($B155,'Race 5'!$B$11:$H$37,6,FALSE))</f>
        <v xml:space="preserve"> </v>
      </c>
      <c r="L155" s="58" t="str">
        <f>IF(ISERROR(VLOOKUP($B155,'Race 5'!$B$11:$H$37,7,FALSE)),"0",VLOOKUP($B155,'Race 5'!$B$11:$H$37,7,FALSE))</f>
        <v>0</v>
      </c>
      <c r="M155" s="57" t="str">
        <f>IF(ISERROR(VLOOKUP($B155,'Race 6'!$B$11:$H$50,6,FALSE))," ",VLOOKUP($B155,'Race 6'!$B$11:$H$50,6,FALSE))</f>
        <v xml:space="preserve"> </v>
      </c>
      <c r="N155" s="58" t="str">
        <f>IF(ISERROR(VLOOKUP($B155,'Race 6'!$B$11:$H$50,7,FALSE)),"0",VLOOKUP($B155,'Race 6'!$B$11:$H$50,7,FALSE))</f>
        <v>0</v>
      </c>
      <c r="O155" s="57" t="str">
        <f>IF(ISERROR(VLOOKUP($B155,'Race 7'!$B$11:$H$37,6,FALSE))," ",VLOOKUP($B155,'Race 7'!$B$11:$H$37,6,FALSE))</f>
        <v xml:space="preserve"> </v>
      </c>
      <c r="P155" s="58" t="str">
        <f>IF(ISERROR(VLOOKUP($B155,'Race 7'!$B$11:$H$37,7,FALSE)),"0",VLOOKUP($B155,'Race 7'!$B$11:$H$37,7,FALSE))</f>
        <v>0</v>
      </c>
      <c r="Q155" s="57" t="str">
        <f>IF(ISERROR(VLOOKUP($B155,'Race 8'!$B$11:$H$37,6,FALSE))," ",VLOOKUP($B155,'Race 8'!$B$11:$H$37,6,FALSE))</f>
        <v xml:space="preserve"> </v>
      </c>
      <c r="R155" s="58" t="str">
        <f>IF(ISERROR(VLOOKUP($B155,'Race 8'!$B$11:$H$37,7,FALSE)),"0",VLOOKUP($B155,'Race 8'!$B$11:$H$37,7,FALSE))</f>
        <v>0</v>
      </c>
      <c r="S155" s="57" t="str">
        <f>IF(ISERROR(VLOOKUP($B155,'Race 9'!$B$11:$H$37,6,FALSE))," ",VLOOKUP($B155,'Race 9'!$B$11:$H$37,6,FALSE))</f>
        <v xml:space="preserve"> </v>
      </c>
      <c r="T155" s="58" t="str">
        <f>IF(ISERROR(VLOOKUP($B155,'Race 9'!$B$11:$H$37,7,FALSE)),"0",VLOOKUP($B155,'Race 9'!$B$11:$H$37,7,FALSE))</f>
        <v>0</v>
      </c>
      <c r="U155" s="57" t="str">
        <f>IF(ISERROR(VLOOKUP($B155,'Race 10'!$B$11:$H$35,6,FALSE))," ",VLOOKUP($B155,'Race 10'!$B$11:$H$35,6,FALSE))</f>
        <v xml:space="preserve"> </v>
      </c>
      <c r="V155" s="58" t="str">
        <f>IF(ISERROR(VLOOKUP($B155,'Race 10'!$B$11:$H$35,7,FALSE)),"0",VLOOKUP($B155,'Race 10'!$B$11:$H$35,7,FALSE))</f>
        <v>0</v>
      </c>
      <c r="W155" s="57" t="str">
        <f>IF(ISERROR(VLOOKUP($B155,'Race 11'!$B$11:$H$37,6,FALSE))," ",VLOOKUP($B155,'Race 11'!$B$11:$H$37,6,FALSE))</f>
        <v xml:space="preserve"> </v>
      </c>
      <c r="X155" s="58" t="str">
        <f>IF(ISERROR(VLOOKUP($B155,'Race 11'!$B$11:$H$37,7,FALSE)),"0",VLOOKUP($B155,'Race 11'!$B$11:$H$37,7,FALSE))</f>
        <v>0</v>
      </c>
      <c r="Y155" s="57" t="str">
        <f>IF(ISERROR(VLOOKUP($B155,'Race 12'!$B$11:$H$41,6,FALSE))," ",VLOOKUP($B155,'Race 12'!$B$11:$H$41,6,FALSE))</f>
        <v xml:space="preserve"> </v>
      </c>
      <c r="Z155" s="58" t="str">
        <f>IF(ISERROR(VLOOKUP($B155,'Race 12'!$B$11:$H$41,7,FALSE)),"0",VLOOKUP($B155,'Race 12'!$B$11:$H$41,7,FALSE))</f>
        <v>0</v>
      </c>
      <c r="AA155" s="100">
        <f t="shared" ref="AA155:AA178" si="14">D155+F155+H155+J155+L155+N155+P155+R155+T155+V155+X155+Z155</f>
        <v>0</v>
      </c>
      <c r="AB155" s="54">
        <f t="shared" ref="AB155:AB178" si="15">COUNT(Z155,X155,V155,T155,R155,P155,N155,L155,J155,H155,F155,D155)</f>
        <v>0</v>
      </c>
      <c r="AC155" s="53"/>
      <c r="AD155" s="34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1:48" ht="22.5" hidden="1" customHeight="1">
      <c r="A156" s="77">
        <v>66</v>
      </c>
      <c r="B156" s="56"/>
      <c r="C156" s="99" t="str">
        <f>IF(ISERROR(VLOOKUP(B156,'Race 1'!$B$11:$H$43,6,FALSE))," ",VLOOKUP(B156,'Race 1'!$B$11:$H$43,6,FALSE))</f>
        <v xml:space="preserve"> </v>
      </c>
      <c r="D156" s="58" t="str">
        <f>IF(ISERROR(VLOOKUP(B156,'Race 1'!$B$11:$H$43,7,FALSE)),"0",VLOOKUP(B156,'Race 1'!$B$11:$H$43,7,FALSE))</f>
        <v>0</v>
      </c>
      <c r="E156" s="99" t="str">
        <f>IF(ISERROR(VLOOKUP($B156,'Race 2'!$B$11:$G$34,6,FALSE))," ",VLOOKUP($B156,'Race 2'!$B$11:$G$34,6,FALSE))</f>
        <v xml:space="preserve"> </v>
      </c>
      <c r="F156" s="58" t="str">
        <f>IF(ISERROR(VLOOKUP($B156,'Race 2'!$B$11:$H$34,7,FALSE)),"0",VLOOKUP($B156,'Race 2'!$B$11:$H$34,7,FALSE))</f>
        <v>0</v>
      </c>
      <c r="G156" s="99" t="str">
        <f>IF(ISERROR(VLOOKUP($B156,'Race 3'!$B$11:$G$37,6,FALSE))," ",VLOOKUP($B156,'Race 3'!$B$11:$G$37,6,FALSE))</f>
        <v xml:space="preserve"> </v>
      </c>
      <c r="H156" s="58" t="str">
        <f>IF(ISERROR(VLOOKUP($B156,'Race 3'!$B$11:$H$37,7,FALSE)),"0",VLOOKUP($B156,'Race 3'!$B$11:$H$37,7,FALSE))</f>
        <v>0</v>
      </c>
      <c r="I156" s="57" t="str">
        <f>IF(ISERROR(VLOOKUP($B156,'Race 4'!$B$11:$G$39,6,FALSE))," ",VLOOKUP($B156,'Race 4'!$B$11:$G$39,6,FALSE))</f>
        <v xml:space="preserve"> </v>
      </c>
      <c r="J156" s="58" t="str">
        <f>IF(ISERROR(VLOOKUP($B156,'Race 4'!$B$11:$H$39,7,FALSE)),"0",VLOOKUP($B156,'Race 4'!$B$11:$H$39,7,FALSE))</f>
        <v>0</v>
      </c>
      <c r="K156" s="57" t="str">
        <f>IF(ISERROR(VLOOKUP($B156,'Race 5'!$B$11:$H$37,6,FALSE))," ",VLOOKUP($B156,'Race 5'!$B$11:$H$37,6,FALSE))</f>
        <v xml:space="preserve"> </v>
      </c>
      <c r="L156" s="58" t="str">
        <f>IF(ISERROR(VLOOKUP($B156,'Race 5'!$B$11:$H$37,7,FALSE)),"0",VLOOKUP($B156,'Race 5'!$B$11:$H$37,7,FALSE))</f>
        <v>0</v>
      </c>
      <c r="M156" s="57" t="str">
        <f>IF(ISERROR(VLOOKUP($B156,'Race 6'!$B$11:$H$50,6,FALSE))," ",VLOOKUP($B156,'Race 6'!$B$11:$H$50,6,FALSE))</f>
        <v xml:space="preserve"> </v>
      </c>
      <c r="N156" s="58" t="str">
        <f>IF(ISERROR(VLOOKUP($B156,'Race 6'!$B$11:$H$50,7,FALSE)),"0",VLOOKUP($B156,'Race 6'!$B$11:$H$50,7,FALSE))</f>
        <v>0</v>
      </c>
      <c r="O156" s="57" t="str">
        <f>IF(ISERROR(VLOOKUP($B156,'Race 7'!$B$11:$H$37,6,FALSE))," ",VLOOKUP($B156,'Race 7'!$B$11:$H$37,6,FALSE))</f>
        <v xml:space="preserve"> </v>
      </c>
      <c r="P156" s="58" t="str">
        <f>IF(ISERROR(VLOOKUP($B156,'Race 7'!$B$11:$H$37,7,FALSE)),"0",VLOOKUP($B156,'Race 7'!$B$11:$H$37,7,FALSE))</f>
        <v>0</v>
      </c>
      <c r="Q156" s="57" t="str">
        <f>IF(ISERROR(VLOOKUP($B156,'Race 8'!$B$11:$H$37,6,FALSE))," ",VLOOKUP($B156,'Race 8'!$B$11:$H$37,6,FALSE))</f>
        <v xml:space="preserve"> </v>
      </c>
      <c r="R156" s="58" t="str">
        <f>IF(ISERROR(VLOOKUP($B156,'Race 8'!$B$11:$H$37,7,FALSE)),"0",VLOOKUP($B156,'Race 8'!$B$11:$H$37,7,FALSE))</f>
        <v>0</v>
      </c>
      <c r="S156" s="57" t="str">
        <f>IF(ISERROR(VLOOKUP($B156,'Race 9'!$B$11:$H$37,6,FALSE))," ",VLOOKUP($B156,'Race 9'!$B$11:$H$37,6,FALSE))</f>
        <v xml:space="preserve"> </v>
      </c>
      <c r="T156" s="58" t="str">
        <f>IF(ISERROR(VLOOKUP($B156,'Race 9'!$B$11:$H$37,7,FALSE)),"0",VLOOKUP($B156,'Race 9'!$B$11:$H$37,7,FALSE))</f>
        <v>0</v>
      </c>
      <c r="U156" s="57" t="str">
        <f>IF(ISERROR(VLOOKUP($B156,'Race 10'!$B$11:$H$35,6,FALSE))," ",VLOOKUP($B156,'Race 10'!$B$11:$H$35,6,FALSE))</f>
        <v xml:space="preserve"> </v>
      </c>
      <c r="V156" s="58" t="str">
        <f>IF(ISERROR(VLOOKUP($B156,'Race 10'!$B$11:$H$35,7,FALSE)),"0",VLOOKUP($B156,'Race 10'!$B$11:$H$35,7,FALSE))</f>
        <v>0</v>
      </c>
      <c r="W156" s="57" t="str">
        <f>IF(ISERROR(VLOOKUP($B156,'Race 11'!$B$11:$H$37,6,FALSE))," ",VLOOKUP($B156,'Race 11'!$B$11:$H$37,6,FALSE))</f>
        <v xml:space="preserve"> </v>
      </c>
      <c r="X156" s="58" t="str">
        <f>IF(ISERROR(VLOOKUP($B156,'Race 11'!$B$11:$H$37,7,FALSE)),"0",VLOOKUP($B156,'Race 11'!$B$11:$H$37,7,FALSE))</f>
        <v>0</v>
      </c>
      <c r="Y156" s="57" t="str">
        <f>IF(ISERROR(VLOOKUP($B156,'Race 12'!$B$11:$H$41,6,FALSE))," ",VLOOKUP($B156,'Race 12'!$B$11:$H$41,6,FALSE))</f>
        <v xml:space="preserve"> </v>
      </c>
      <c r="Z156" s="58" t="str">
        <f>IF(ISERROR(VLOOKUP($B156,'Race 12'!$B$11:$H$41,7,FALSE)),"0",VLOOKUP($B156,'Race 12'!$B$11:$H$41,7,FALSE))</f>
        <v>0</v>
      </c>
      <c r="AA156" s="100">
        <f t="shared" si="14"/>
        <v>0</v>
      </c>
      <c r="AB156" s="54">
        <f t="shared" si="15"/>
        <v>0</v>
      </c>
      <c r="AC156" s="53"/>
      <c r="AD156" s="34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1:48" ht="22.5" hidden="1" customHeight="1">
      <c r="A157" s="77">
        <v>67</v>
      </c>
      <c r="B157" s="56"/>
      <c r="C157" s="99"/>
      <c r="D157" s="58" t="str">
        <f>IF(ISERROR(VLOOKUP(B157,'Race 1'!$B$11:$H$43,7,FALSE)),"0",VLOOKUP(B157,'Race 1'!$B$11:$H$43,7,FALSE))</f>
        <v>0</v>
      </c>
      <c r="E157" s="99" t="str">
        <f>IF(ISERROR(VLOOKUP($B157,'Race 2'!$B$11:$G$34,6,FALSE))," ",VLOOKUP($B157,'Race 2'!$B$11:$G$34,6,FALSE))</f>
        <v xml:space="preserve"> </v>
      </c>
      <c r="F157" s="58" t="str">
        <f>IF(ISERROR(VLOOKUP($B157,'Race 2'!$B$11:$H$34,7,FALSE)),"0",VLOOKUP($B157,'Race 2'!$B$11:$H$34,7,FALSE))</f>
        <v>0</v>
      </c>
      <c r="G157" s="99" t="str">
        <f>IF(ISERROR(VLOOKUP($B157,'Race 3'!$B$11:$G$37,6,FALSE))," ",VLOOKUP($B157,'Race 3'!$B$11:$G$37,6,FALSE))</f>
        <v xml:space="preserve"> </v>
      </c>
      <c r="H157" s="58" t="str">
        <f>IF(ISERROR(VLOOKUP($B157,'Race 3'!$B$11:$H$37,7,FALSE)),"0",VLOOKUP($B157,'Race 3'!$B$11:$H$37,7,FALSE))</f>
        <v>0</v>
      </c>
      <c r="I157" s="57" t="str">
        <f>IF(ISERROR(VLOOKUP($B157,'Race 4'!$B$11:$G$39,6,FALSE))," ",VLOOKUP($B157,'Race 4'!$B$11:$G$39,6,FALSE))</f>
        <v xml:space="preserve"> </v>
      </c>
      <c r="J157" s="58" t="str">
        <f>IF(ISERROR(VLOOKUP($B157,'Race 4'!$B$11:$H$39,7,FALSE)),"0",VLOOKUP($B157,'Race 4'!$B$11:$H$39,7,FALSE))</f>
        <v>0</v>
      </c>
      <c r="K157" s="57" t="str">
        <f>IF(ISERROR(VLOOKUP($B157,'Race 5'!$B$11:$H$37,6,FALSE))," ",VLOOKUP($B157,'Race 5'!$B$11:$H$37,6,FALSE))</f>
        <v xml:space="preserve"> </v>
      </c>
      <c r="L157" s="58" t="str">
        <f>IF(ISERROR(VLOOKUP($B157,'Race 5'!$B$11:$H$37,7,FALSE)),"0",VLOOKUP($B157,'Race 5'!$B$11:$H$37,7,FALSE))</f>
        <v>0</v>
      </c>
      <c r="M157" s="57" t="str">
        <f>IF(ISERROR(VLOOKUP($B157,'Race 6'!$B$11:$H$50,6,FALSE))," ",VLOOKUP($B157,'Race 6'!$B$11:$H$50,6,FALSE))</f>
        <v xml:space="preserve"> </v>
      </c>
      <c r="N157" s="58" t="str">
        <f>IF(ISERROR(VLOOKUP($B157,'Race 6'!$B$11:$H$50,7,FALSE)),"0",VLOOKUP($B157,'Race 6'!$B$11:$H$50,7,FALSE))</f>
        <v>0</v>
      </c>
      <c r="O157" s="57" t="str">
        <f>IF(ISERROR(VLOOKUP($B157,'Race 7'!$B$11:$H$37,6,FALSE))," ",VLOOKUP($B157,'Race 7'!$B$11:$H$37,6,FALSE))</f>
        <v xml:space="preserve"> </v>
      </c>
      <c r="P157" s="58" t="str">
        <f>IF(ISERROR(VLOOKUP($B157,'Race 7'!$B$11:$H$37,7,FALSE)),"0",VLOOKUP($B157,'Race 7'!$B$11:$H$37,7,FALSE))</f>
        <v>0</v>
      </c>
      <c r="Q157" s="57" t="str">
        <f>IF(ISERROR(VLOOKUP($B157,'Race 8'!$B$11:$H$37,6,FALSE))," ",VLOOKUP($B157,'Race 8'!$B$11:$H$37,6,FALSE))</f>
        <v xml:space="preserve"> </v>
      </c>
      <c r="R157" s="58" t="str">
        <f>IF(ISERROR(VLOOKUP($B157,'Race 8'!$B$11:$H$37,7,FALSE)),"0",VLOOKUP($B157,'Race 8'!$B$11:$H$37,7,FALSE))</f>
        <v>0</v>
      </c>
      <c r="S157" s="57" t="str">
        <f>IF(ISERROR(VLOOKUP($B157,'Race 9'!$B$11:$H$37,6,FALSE))," ",VLOOKUP($B157,'Race 9'!$B$11:$H$37,6,FALSE))</f>
        <v xml:space="preserve"> </v>
      </c>
      <c r="T157" s="58" t="str">
        <f>IF(ISERROR(VLOOKUP($B157,'Race 9'!$B$11:$H$37,7,FALSE)),"0",VLOOKUP($B157,'Race 9'!$B$11:$H$37,7,FALSE))</f>
        <v>0</v>
      </c>
      <c r="U157" s="57" t="str">
        <f>IF(ISERROR(VLOOKUP($B157,'Race 10'!$B$11:$H$35,6,FALSE))," ",VLOOKUP($B157,'Race 10'!$B$11:$H$35,6,FALSE))</f>
        <v xml:space="preserve"> </v>
      </c>
      <c r="V157" s="58" t="str">
        <f>IF(ISERROR(VLOOKUP($B157,'Race 10'!$B$11:$H$35,7,FALSE)),"0",VLOOKUP($B157,'Race 10'!$B$11:$H$35,7,FALSE))</f>
        <v>0</v>
      </c>
      <c r="W157" s="57" t="str">
        <f>IF(ISERROR(VLOOKUP($B157,'Race 11'!$B$11:$H$37,6,FALSE))," ",VLOOKUP($B157,'Race 11'!$B$11:$H$37,6,FALSE))</f>
        <v xml:space="preserve"> </v>
      </c>
      <c r="X157" s="58" t="str">
        <f>IF(ISERROR(VLOOKUP($B157,'Race 11'!$B$11:$H$37,7,FALSE)),"0",VLOOKUP($B157,'Race 11'!$B$11:$H$37,7,FALSE))</f>
        <v>0</v>
      </c>
      <c r="Y157" s="57" t="str">
        <f>IF(ISERROR(VLOOKUP($B157,'Race 12'!$B$11:$H$41,6,FALSE))," ",VLOOKUP($B157,'Race 12'!$B$11:$H$41,6,FALSE))</f>
        <v xml:space="preserve"> </v>
      </c>
      <c r="Z157" s="58" t="str">
        <f>IF(ISERROR(VLOOKUP($B157,'Race 12'!$B$11:$H$41,7,FALSE)),"0",VLOOKUP($B157,'Race 12'!$B$11:$H$41,7,FALSE))</f>
        <v>0</v>
      </c>
      <c r="AA157" s="100">
        <f t="shared" si="14"/>
        <v>0</v>
      </c>
      <c r="AB157" s="54">
        <f t="shared" si="15"/>
        <v>0</v>
      </c>
      <c r="AC157" s="53"/>
      <c r="AD157" s="34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1:48" ht="22.5" hidden="1" customHeight="1">
      <c r="A158" s="77">
        <v>68</v>
      </c>
      <c r="B158" s="56"/>
      <c r="C158" s="99" t="str">
        <f>IF(ISERROR(VLOOKUP(B158,'Race 1'!$B$11:$H$43,6,FALSE))," ",VLOOKUP(B158,'Race 1'!$B$11:$H$43,6,FALSE))</f>
        <v xml:space="preserve"> </v>
      </c>
      <c r="D158" s="58" t="str">
        <f>IF(ISERROR(VLOOKUP(B158,'Race 1'!$B$11:$H$43,7,FALSE)),"0",VLOOKUP(B158,'Race 1'!$B$11:$H$43,7,FALSE))</f>
        <v>0</v>
      </c>
      <c r="E158" s="99" t="str">
        <f>IF(ISERROR(VLOOKUP($B158,'Race 2'!$B$11:$G$34,6,FALSE))," ",VLOOKUP($B158,'Race 2'!$B$11:$G$34,6,FALSE))</f>
        <v xml:space="preserve"> </v>
      </c>
      <c r="F158" s="58" t="str">
        <f>IF(ISERROR(VLOOKUP($B158,'Race 2'!$B$11:$H$34,7,FALSE)),"0",VLOOKUP($B158,'Race 2'!$B$11:$H$34,7,FALSE))</f>
        <v>0</v>
      </c>
      <c r="G158" s="99" t="str">
        <f>IF(ISERROR(VLOOKUP($B158,'Race 3'!$B$11:$G$37,6,FALSE))," ",VLOOKUP($B158,'Race 3'!$B$11:$G$37,6,FALSE))</f>
        <v xml:space="preserve"> </v>
      </c>
      <c r="H158" s="58" t="str">
        <f>IF(ISERROR(VLOOKUP($B158,'Race 3'!$B$11:$H$37,7,FALSE)),"0",VLOOKUP($B158,'Race 3'!$B$11:$H$37,7,FALSE))</f>
        <v>0</v>
      </c>
      <c r="I158" s="57" t="str">
        <f>IF(ISERROR(VLOOKUP($B158,'Race 4'!$B$11:$G$39,6,FALSE))," ",VLOOKUP($B158,'Race 4'!$B$11:$G$39,6,FALSE))</f>
        <v xml:space="preserve"> </v>
      </c>
      <c r="J158" s="58" t="str">
        <f>IF(ISERROR(VLOOKUP($B158,'Race 4'!$B$11:$H$39,7,FALSE)),"0",VLOOKUP($B158,'Race 4'!$B$11:$H$39,7,FALSE))</f>
        <v>0</v>
      </c>
      <c r="K158" s="57" t="str">
        <f>IF(ISERROR(VLOOKUP($B158,'Race 5'!$B$11:$H$37,6,FALSE))," ",VLOOKUP($B158,'Race 5'!$B$11:$H$37,6,FALSE))</f>
        <v xml:space="preserve"> </v>
      </c>
      <c r="L158" s="58" t="str">
        <f>IF(ISERROR(VLOOKUP($B158,'Race 5'!$B$11:$H$37,7,FALSE)),"0",VLOOKUP($B158,'Race 5'!$B$11:$H$37,7,FALSE))</f>
        <v>0</v>
      </c>
      <c r="M158" s="57" t="str">
        <f>IF(ISERROR(VLOOKUP($B158,'Race 6'!$B$11:$H$50,6,FALSE))," ",VLOOKUP($B158,'Race 6'!$B$11:$H$50,6,FALSE))</f>
        <v xml:space="preserve"> </v>
      </c>
      <c r="N158" s="58" t="str">
        <f>IF(ISERROR(VLOOKUP($B158,'Race 6'!$B$11:$H$50,7,FALSE)),"0",VLOOKUP($B158,'Race 6'!$B$11:$H$50,7,FALSE))</f>
        <v>0</v>
      </c>
      <c r="O158" s="57" t="str">
        <f>IF(ISERROR(VLOOKUP($B158,'Race 7'!$B$11:$H$37,6,FALSE))," ",VLOOKUP($B158,'Race 7'!$B$11:$H$37,6,FALSE))</f>
        <v xml:space="preserve"> </v>
      </c>
      <c r="P158" s="58" t="str">
        <f>IF(ISERROR(VLOOKUP($B158,'Race 7'!$B$11:$H$37,7,FALSE)),"0",VLOOKUP($B158,'Race 7'!$B$11:$H$37,7,FALSE))</f>
        <v>0</v>
      </c>
      <c r="Q158" s="57" t="str">
        <f>IF(ISERROR(VLOOKUP($B158,'Race 8'!$B$11:$H$37,6,FALSE))," ",VLOOKUP($B158,'Race 8'!$B$11:$H$37,6,FALSE))</f>
        <v xml:space="preserve"> </v>
      </c>
      <c r="R158" s="58" t="str">
        <f>IF(ISERROR(VLOOKUP($B158,'Race 8'!$B$11:$H$37,7,FALSE)),"0",VLOOKUP($B158,'Race 8'!$B$11:$H$37,7,FALSE))</f>
        <v>0</v>
      </c>
      <c r="S158" s="57" t="str">
        <f>IF(ISERROR(VLOOKUP($B158,'Race 9'!$B$11:$H$37,6,FALSE))," ",VLOOKUP($B158,'Race 9'!$B$11:$H$37,6,FALSE))</f>
        <v xml:space="preserve"> </v>
      </c>
      <c r="T158" s="58" t="str">
        <f>IF(ISERROR(VLOOKUP($B158,'Race 9'!$B$11:$H$37,7,FALSE)),"0",VLOOKUP($B158,'Race 9'!$B$11:$H$37,7,FALSE))</f>
        <v>0</v>
      </c>
      <c r="U158" s="57" t="str">
        <f>IF(ISERROR(VLOOKUP($B158,'Race 10'!$B$11:$H$35,6,FALSE))," ",VLOOKUP($B158,'Race 10'!$B$11:$H$35,6,FALSE))</f>
        <v xml:space="preserve"> </v>
      </c>
      <c r="V158" s="58" t="str">
        <f>IF(ISERROR(VLOOKUP($B158,'Race 10'!$B$11:$H$35,7,FALSE)),"0",VLOOKUP($B158,'Race 10'!$B$11:$H$35,7,FALSE))</f>
        <v>0</v>
      </c>
      <c r="W158" s="57" t="str">
        <f>IF(ISERROR(VLOOKUP($B158,'Race 11'!$B$11:$H$37,6,FALSE))," ",VLOOKUP($B158,'Race 11'!$B$11:$H$37,6,FALSE))</f>
        <v xml:space="preserve"> </v>
      </c>
      <c r="X158" s="58" t="str">
        <f>IF(ISERROR(VLOOKUP($B158,'Race 11'!$B$11:$H$37,7,FALSE)),"0",VLOOKUP($B158,'Race 11'!$B$11:$H$37,7,FALSE))</f>
        <v>0</v>
      </c>
      <c r="Y158" s="57" t="str">
        <f>IF(ISERROR(VLOOKUP($B158,'Race 12'!$B$11:$H$41,6,FALSE))," ",VLOOKUP($B158,'Race 12'!$B$11:$H$41,6,FALSE))</f>
        <v xml:space="preserve"> </v>
      </c>
      <c r="Z158" s="58" t="str">
        <f>IF(ISERROR(VLOOKUP($B158,'Race 12'!$B$11:$H$41,7,FALSE)),"0",VLOOKUP($B158,'Race 12'!$B$11:$H$41,7,FALSE))</f>
        <v>0</v>
      </c>
      <c r="AA158" s="100">
        <f t="shared" si="14"/>
        <v>0</v>
      </c>
      <c r="AB158" s="54">
        <f t="shared" si="15"/>
        <v>0</v>
      </c>
      <c r="AC158" s="53"/>
      <c r="AD158" s="34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1:48" ht="22.5" hidden="1" customHeight="1">
      <c r="A159" s="77">
        <v>69</v>
      </c>
      <c r="B159" s="56"/>
      <c r="C159" s="99" t="str">
        <f>IF(ISERROR(VLOOKUP(B159,'Race 1'!$B$11:$H$43,6,FALSE))," ",VLOOKUP(B159,'Race 1'!$B$11:$H$43,6,FALSE))</f>
        <v xml:space="preserve"> </v>
      </c>
      <c r="D159" s="58" t="str">
        <f>IF(ISERROR(VLOOKUP(B159,'Race 1'!$B$11:$H$43,7,FALSE)),"0",VLOOKUP(B159,'Race 1'!$B$11:$H$43,7,FALSE))</f>
        <v>0</v>
      </c>
      <c r="E159" s="99" t="str">
        <f>IF(ISERROR(VLOOKUP($B159,'Race 2'!$B$11:$G$34,6,FALSE))," ",VLOOKUP($B159,'Race 2'!$B$11:$G$34,6,FALSE))</f>
        <v xml:space="preserve"> </v>
      </c>
      <c r="F159" s="58" t="str">
        <f>IF(ISERROR(VLOOKUP($B159,'Race 2'!$B$11:$H$34,7,FALSE)),"0",VLOOKUP($B159,'Race 2'!$B$11:$H$34,7,FALSE))</f>
        <v>0</v>
      </c>
      <c r="G159" s="99" t="str">
        <f>IF(ISERROR(VLOOKUP($B159,'Race 3'!$B$11:$G$37,6,FALSE))," ",VLOOKUP($B159,'Race 3'!$B$11:$G$37,6,FALSE))</f>
        <v xml:space="preserve"> </v>
      </c>
      <c r="H159" s="58" t="str">
        <f>IF(ISERROR(VLOOKUP($B159,'Race 3'!$B$11:$H$37,7,FALSE)),"0",VLOOKUP($B159,'Race 3'!$B$11:$H$37,7,FALSE))</f>
        <v>0</v>
      </c>
      <c r="I159" s="57" t="str">
        <f>IF(ISERROR(VLOOKUP($B159,'Race 4'!$B$11:$G$39,6,FALSE))," ",VLOOKUP($B159,'Race 4'!$B$11:$G$39,6,FALSE))</f>
        <v xml:space="preserve"> </v>
      </c>
      <c r="J159" s="58" t="str">
        <f>IF(ISERROR(VLOOKUP($B159,'Race 4'!$B$11:$H$39,7,FALSE)),"0",VLOOKUP($B159,'Race 4'!$B$11:$H$39,7,FALSE))</f>
        <v>0</v>
      </c>
      <c r="K159" s="57" t="str">
        <f>IF(ISERROR(VLOOKUP($B159,'Race 5'!$B$11:$H$37,6,FALSE))," ",VLOOKUP($B159,'Race 5'!$B$11:$H$37,6,FALSE))</f>
        <v xml:space="preserve"> </v>
      </c>
      <c r="L159" s="58" t="str">
        <f>IF(ISERROR(VLOOKUP($B159,'Race 5'!$B$11:$H$37,7,FALSE)),"0",VLOOKUP($B159,'Race 5'!$B$11:$H$37,7,FALSE))</f>
        <v>0</v>
      </c>
      <c r="M159" s="57" t="str">
        <f>IF(ISERROR(VLOOKUP($B159,'Race 6'!$B$11:$H$50,6,FALSE))," ",VLOOKUP($B159,'Race 6'!$B$11:$H$50,6,FALSE))</f>
        <v xml:space="preserve"> </v>
      </c>
      <c r="N159" s="58" t="str">
        <f>IF(ISERROR(VLOOKUP($B159,'Race 6'!$B$11:$H$50,7,FALSE)),"0",VLOOKUP($B159,'Race 6'!$B$11:$H$50,7,FALSE))</f>
        <v>0</v>
      </c>
      <c r="O159" s="57" t="str">
        <f>IF(ISERROR(VLOOKUP($B159,'Race 7'!$B$11:$H$37,6,FALSE))," ",VLOOKUP($B159,'Race 7'!$B$11:$H$37,6,FALSE))</f>
        <v xml:space="preserve"> </v>
      </c>
      <c r="P159" s="58" t="str">
        <f>IF(ISERROR(VLOOKUP($B159,'Race 7'!$B$11:$H$37,7,FALSE)),"0",VLOOKUP($B159,'Race 7'!$B$11:$H$37,7,FALSE))</f>
        <v>0</v>
      </c>
      <c r="Q159" s="57" t="str">
        <f>IF(ISERROR(VLOOKUP($B159,'Race 8'!$B$11:$H$37,6,FALSE))," ",VLOOKUP($B159,'Race 8'!$B$11:$H$37,6,FALSE))</f>
        <v xml:space="preserve"> </v>
      </c>
      <c r="R159" s="58" t="str">
        <f>IF(ISERROR(VLOOKUP($B159,'Race 8'!$B$11:$H$37,7,FALSE)),"0",VLOOKUP($B159,'Race 8'!$B$11:$H$37,7,FALSE))</f>
        <v>0</v>
      </c>
      <c r="S159" s="57" t="str">
        <f>IF(ISERROR(VLOOKUP($B159,'Race 9'!$B$11:$H$37,6,FALSE))," ",VLOOKUP($B159,'Race 9'!$B$11:$H$37,6,FALSE))</f>
        <v xml:space="preserve"> </v>
      </c>
      <c r="T159" s="58" t="str">
        <f>IF(ISERROR(VLOOKUP($B159,'Race 9'!$B$11:$H$37,7,FALSE)),"0",VLOOKUP($B159,'Race 9'!$B$11:$H$37,7,FALSE))</f>
        <v>0</v>
      </c>
      <c r="U159" s="57" t="str">
        <f>IF(ISERROR(VLOOKUP($B159,'Race 10'!$B$11:$H$35,6,FALSE))," ",VLOOKUP($B159,'Race 10'!$B$11:$H$35,6,FALSE))</f>
        <v xml:space="preserve"> </v>
      </c>
      <c r="V159" s="58" t="str">
        <f>IF(ISERROR(VLOOKUP($B159,'Race 10'!$B$11:$H$35,7,FALSE)),"0",VLOOKUP($B159,'Race 10'!$B$11:$H$35,7,FALSE))</f>
        <v>0</v>
      </c>
      <c r="W159" s="57" t="str">
        <f>IF(ISERROR(VLOOKUP($B159,'Race 11'!$B$11:$H$37,6,FALSE))," ",VLOOKUP($B159,'Race 11'!$B$11:$H$37,6,FALSE))</f>
        <v xml:space="preserve"> </v>
      </c>
      <c r="X159" s="58" t="str">
        <f>IF(ISERROR(VLOOKUP($B159,'Race 11'!$B$11:$H$37,7,FALSE)),"0",VLOOKUP($B159,'Race 11'!$B$11:$H$37,7,FALSE))</f>
        <v>0</v>
      </c>
      <c r="Y159" s="57" t="str">
        <f>IF(ISERROR(VLOOKUP($B159,'Race 12'!$B$11:$H$41,6,FALSE))," ",VLOOKUP($B159,'Race 12'!$B$11:$H$41,6,FALSE))</f>
        <v xml:space="preserve"> </v>
      </c>
      <c r="Z159" s="58" t="str">
        <f>IF(ISERROR(VLOOKUP($B159,'Race 12'!$B$11:$H$41,7,FALSE)),"0",VLOOKUP($B159,'Race 12'!$B$11:$H$41,7,FALSE))</f>
        <v>0</v>
      </c>
      <c r="AA159" s="100">
        <f t="shared" si="14"/>
        <v>0</v>
      </c>
      <c r="AB159" s="54">
        <f t="shared" si="15"/>
        <v>0</v>
      </c>
      <c r="AC159" s="53"/>
      <c r="AD159" s="34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1:48" ht="22.5" hidden="1" customHeight="1">
      <c r="A160" s="77">
        <v>70</v>
      </c>
      <c r="B160" s="56"/>
      <c r="C160" s="99" t="str">
        <f>IF(ISERROR(VLOOKUP(B160,'Race 1'!$B$11:$H$43,6,FALSE))," ",VLOOKUP(B160,'Race 1'!$B$11:$H$43,6,FALSE))</f>
        <v xml:space="preserve"> </v>
      </c>
      <c r="D160" s="58" t="str">
        <f>IF(ISERROR(VLOOKUP(B160,'Race 1'!$B$11:$H$43,7,FALSE)),"0",VLOOKUP(B160,'Race 1'!$B$11:$H$43,7,FALSE))</f>
        <v>0</v>
      </c>
      <c r="E160" s="99" t="str">
        <f>IF(ISERROR(VLOOKUP($B160,'Race 2'!$B$11:$G$34,6,FALSE))," ",VLOOKUP($B160,'Race 2'!$B$11:$G$34,6,FALSE))</f>
        <v xml:space="preserve"> </v>
      </c>
      <c r="F160" s="58" t="str">
        <f>IF(ISERROR(VLOOKUP($B160,'Race 2'!$B$11:$H$34,7,FALSE)),"0",VLOOKUP($B160,'Race 2'!$B$11:$H$34,7,FALSE))</f>
        <v>0</v>
      </c>
      <c r="G160" s="99" t="str">
        <f>IF(ISERROR(VLOOKUP($B160,'Race 3'!$B$11:$G$37,6,FALSE))," ",VLOOKUP($B160,'Race 3'!$B$11:$G$37,6,FALSE))</f>
        <v xml:space="preserve"> </v>
      </c>
      <c r="H160" s="58" t="str">
        <f>IF(ISERROR(VLOOKUP($B160,'Race 3'!$B$11:$H$37,7,FALSE)),"0",VLOOKUP($B160,'Race 3'!$B$11:$H$37,7,FALSE))</f>
        <v>0</v>
      </c>
      <c r="I160" s="57" t="str">
        <f>IF(ISERROR(VLOOKUP($B160,'Race 4'!$B$11:$G$39,6,FALSE))," ",VLOOKUP($B160,'Race 4'!$B$11:$G$39,6,FALSE))</f>
        <v xml:space="preserve"> </v>
      </c>
      <c r="J160" s="58" t="str">
        <f>IF(ISERROR(VLOOKUP($B160,'Race 4'!$B$11:$H$39,7,FALSE)),"0",VLOOKUP($B160,'Race 4'!$B$11:$H$39,7,FALSE))</f>
        <v>0</v>
      </c>
      <c r="K160" s="57" t="str">
        <f>IF(ISERROR(VLOOKUP($B160,'Race 5'!$B$11:$H$37,6,FALSE))," ",VLOOKUP($B160,'Race 5'!$B$11:$H$37,6,FALSE))</f>
        <v xml:space="preserve"> </v>
      </c>
      <c r="L160" s="58" t="str">
        <f>IF(ISERROR(VLOOKUP($B160,'Race 5'!$B$11:$H$37,7,FALSE)),"0",VLOOKUP($B160,'Race 5'!$B$11:$H$37,7,FALSE))</f>
        <v>0</v>
      </c>
      <c r="M160" s="57" t="str">
        <f>IF(ISERROR(VLOOKUP($B160,'Race 6'!$B$11:$H$50,6,FALSE))," ",VLOOKUP($B160,'Race 6'!$B$11:$H$50,6,FALSE))</f>
        <v xml:space="preserve"> </v>
      </c>
      <c r="N160" s="58" t="str">
        <f>IF(ISERROR(VLOOKUP($B160,'Race 6'!$B$11:$H$50,7,FALSE)),"0",VLOOKUP($B160,'Race 6'!$B$11:$H$50,7,FALSE))</f>
        <v>0</v>
      </c>
      <c r="O160" s="57" t="str">
        <f>IF(ISERROR(VLOOKUP($B160,'Race 7'!$B$11:$H$37,6,FALSE))," ",VLOOKUP($B160,'Race 7'!$B$11:$H$37,6,FALSE))</f>
        <v xml:space="preserve"> </v>
      </c>
      <c r="P160" s="58" t="str">
        <f>IF(ISERROR(VLOOKUP($B160,'Race 7'!$B$11:$H$37,7,FALSE)),"0",VLOOKUP($B160,'Race 7'!$B$11:$H$37,7,FALSE))</f>
        <v>0</v>
      </c>
      <c r="Q160" s="57" t="str">
        <f>IF(ISERROR(VLOOKUP($B160,'Race 8'!$B$11:$H$37,6,FALSE))," ",VLOOKUP($B160,'Race 8'!$B$11:$H$37,6,FALSE))</f>
        <v xml:space="preserve"> </v>
      </c>
      <c r="R160" s="58" t="str">
        <f>IF(ISERROR(VLOOKUP($B160,'Race 8'!$B$11:$H$37,7,FALSE)),"0",VLOOKUP($B160,'Race 8'!$B$11:$H$37,7,FALSE))</f>
        <v>0</v>
      </c>
      <c r="S160" s="57" t="str">
        <f>IF(ISERROR(VLOOKUP($B160,'Race 9'!$B$11:$H$37,6,FALSE))," ",VLOOKUP($B160,'Race 9'!$B$11:$H$37,6,FALSE))</f>
        <v xml:space="preserve"> </v>
      </c>
      <c r="T160" s="58" t="str">
        <f>IF(ISERROR(VLOOKUP($B160,'Race 9'!$B$11:$H$37,7,FALSE)),"0",VLOOKUP($B160,'Race 9'!$B$11:$H$37,7,FALSE))</f>
        <v>0</v>
      </c>
      <c r="U160" s="57" t="str">
        <f>IF(ISERROR(VLOOKUP($B160,'Race 10'!$B$11:$H$35,6,FALSE))," ",VLOOKUP($B160,'Race 10'!$B$11:$H$35,6,FALSE))</f>
        <v xml:space="preserve"> </v>
      </c>
      <c r="V160" s="58" t="str">
        <f>IF(ISERROR(VLOOKUP($B160,'Race 10'!$B$11:$H$35,7,FALSE)),"0",VLOOKUP($B160,'Race 10'!$B$11:$H$35,7,FALSE))</f>
        <v>0</v>
      </c>
      <c r="W160" s="57" t="str">
        <f>IF(ISERROR(VLOOKUP($B160,'Race 11'!$B$11:$H$37,6,FALSE))," ",VLOOKUP($B160,'Race 11'!$B$11:$H$37,6,FALSE))</f>
        <v xml:space="preserve"> </v>
      </c>
      <c r="X160" s="58" t="str">
        <f>IF(ISERROR(VLOOKUP($B160,'Race 11'!$B$11:$H$37,7,FALSE)),"0",VLOOKUP($B160,'Race 11'!$B$11:$H$37,7,FALSE))</f>
        <v>0</v>
      </c>
      <c r="Y160" s="57" t="str">
        <f>IF(ISERROR(VLOOKUP($B160,'Race 12'!$B$11:$H$41,6,FALSE))," ",VLOOKUP($B160,'Race 12'!$B$11:$H$41,6,FALSE))</f>
        <v xml:space="preserve"> </v>
      </c>
      <c r="Z160" s="58" t="str">
        <f>IF(ISERROR(VLOOKUP($B160,'Race 12'!$B$11:$H$41,7,FALSE)),"0",VLOOKUP($B160,'Race 12'!$B$11:$H$41,7,FALSE))</f>
        <v>0</v>
      </c>
      <c r="AA160" s="100">
        <f t="shared" si="14"/>
        <v>0</v>
      </c>
      <c r="AB160" s="54">
        <f t="shared" si="15"/>
        <v>0</v>
      </c>
      <c r="AC160" s="53"/>
      <c r="AD160" s="34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1:48" ht="22.5" hidden="1" customHeight="1">
      <c r="A161" s="77">
        <v>71</v>
      </c>
      <c r="B161" s="56"/>
      <c r="C161" s="99"/>
      <c r="D161" s="58" t="str">
        <f>IF(ISERROR(VLOOKUP(B161,'Race 1'!$B$11:$H$43,7,FALSE)),"0",VLOOKUP(B161,'Race 1'!$B$11:$H$43,7,FALSE))</f>
        <v>0</v>
      </c>
      <c r="E161" s="99" t="str">
        <f>IF(ISERROR(VLOOKUP($B161,'Race 2'!$B$11:$G$34,6,FALSE))," ",VLOOKUP($B161,'Race 2'!$B$11:$G$34,6,FALSE))</f>
        <v xml:space="preserve"> </v>
      </c>
      <c r="F161" s="58" t="str">
        <f>IF(ISERROR(VLOOKUP($B161,'Race 2'!$B$11:$H$34,7,FALSE)),"0",VLOOKUP($B161,'Race 2'!$B$11:$H$34,7,FALSE))</f>
        <v>0</v>
      </c>
      <c r="G161" s="99" t="str">
        <f>IF(ISERROR(VLOOKUP($B161,'Race 3'!$B$11:$G$37,6,FALSE))," ",VLOOKUP($B161,'Race 3'!$B$11:$G$37,6,FALSE))</f>
        <v xml:space="preserve"> </v>
      </c>
      <c r="H161" s="58" t="str">
        <f>IF(ISERROR(VLOOKUP($B161,'Race 3'!$B$11:$H$37,7,FALSE)),"0",VLOOKUP($B161,'Race 3'!$B$11:$H$37,7,FALSE))</f>
        <v>0</v>
      </c>
      <c r="I161" s="57" t="str">
        <f>IF(ISERROR(VLOOKUP($B161,'Race 4'!$B$11:$G$39,6,FALSE))," ",VLOOKUP($B161,'Race 4'!$B$11:$G$39,6,FALSE))</f>
        <v xml:space="preserve"> </v>
      </c>
      <c r="J161" s="58" t="str">
        <f>IF(ISERROR(VLOOKUP($B161,'Race 4'!$B$11:$H$39,7,FALSE)),"0",VLOOKUP($B161,'Race 4'!$B$11:$H$39,7,FALSE))</f>
        <v>0</v>
      </c>
      <c r="K161" s="57" t="str">
        <f>IF(ISERROR(VLOOKUP($B161,'Race 5'!$B$11:$H$37,6,FALSE))," ",VLOOKUP($B161,'Race 5'!$B$11:$H$37,6,FALSE))</f>
        <v xml:space="preserve"> </v>
      </c>
      <c r="L161" s="58" t="str">
        <f>IF(ISERROR(VLOOKUP($B161,'Race 5'!$B$11:$H$37,7,FALSE)),"0",VLOOKUP($B161,'Race 5'!$B$11:$H$37,7,FALSE))</f>
        <v>0</v>
      </c>
      <c r="M161" s="57" t="str">
        <f>IF(ISERROR(VLOOKUP($B161,'Race 6'!$B$11:$H$50,6,FALSE))," ",VLOOKUP($B161,'Race 6'!$B$11:$H$50,6,FALSE))</f>
        <v xml:space="preserve"> </v>
      </c>
      <c r="N161" s="58" t="str">
        <f>IF(ISERROR(VLOOKUP($B161,'Race 6'!$B$11:$H$50,7,FALSE)),"0",VLOOKUP($B161,'Race 6'!$B$11:$H$50,7,FALSE))</f>
        <v>0</v>
      </c>
      <c r="O161" s="57" t="str">
        <f>IF(ISERROR(VLOOKUP($B161,'Race 7'!$B$11:$H$37,6,FALSE))," ",VLOOKUP($B161,'Race 7'!$B$11:$H$37,6,FALSE))</f>
        <v xml:space="preserve"> </v>
      </c>
      <c r="P161" s="58" t="str">
        <f>IF(ISERROR(VLOOKUP($B161,'Race 7'!$B$11:$H$37,7,FALSE)),"0",VLOOKUP($B161,'Race 7'!$B$11:$H$37,7,FALSE))</f>
        <v>0</v>
      </c>
      <c r="Q161" s="57" t="str">
        <f>IF(ISERROR(VLOOKUP($B161,'Race 8'!$B$11:$H$37,6,FALSE))," ",VLOOKUP($B161,'Race 8'!$B$11:$H$37,6,FALSE))</f>
        <v xml:space="preserve"> </v>
      </c>
      <c r="R161" s="58" t="str">
        <f>IF(ISERROR(VLOOKUP($B161,'Race 8'!$B$11:$H$37,7,FALSE)),"0",VLOOKUP($B161,'Race 8'!$B$11:$H$37,7,FALSE))</f>
        <v>0</v>
      </c>
      <c r="S161" s="57" t="str">
        <f>IF(ISERROR(VLOOKUP($B161,'Race 9'!$B$11:$H$37,6,FALSE))," ",VLOOKUP($B161,'Race 9'!$B$11:$H$37,6,FALSE))</f>
        <v xml:space="preserve"> </v>
      </c>
      <c r="T161" s="58" t="str">
        <f>IF(ISERROR(VLOOKUP($B161,'Race 9'!$B$11:$H$37,7,FALSE)),"0",VLOOKUP($B161,'Race 9'!$B$11:$H$37,7,FALSE))</f>
        <v>0</v>
      </c>
      <c r="U161" s="57" t="str">
        <f>IF(ISERROR(VLOOKUP($B161,'Race 10'!$B$11:$H$35,6,FALSE))," ",VLOOKUP($B161,'Race 10'!$B$11:$H$35,6,FALSE))</f>
        <v xml:space="preserve"> </v>
      </c>
      <c r="V161" s="58" t="str">
        <f>IF(ISERROR(VLOOKUP($B161,'Race 10'!$B$11:$H$35,7,FALSE)),"0",VLOOKUP($B161,'Race 10'!$B$11:$H$35,7,FALSE))</f>
        <v>0</v>
      </c>
      <c r="W161" s="57" t="str">
        <f>IF(ISERROR(VLOOKUP($B161,'Race 11'!$B$11:$H$37,6,FALSE))," ",VLOOKUP($B161,'Race 11'!$B$11:$H$37,6,FALSE))</f>
        <v xml:space="preserve"> </v>
      </c>
      <c r="X161" s="58" t="str">
        <f>IF(ISERROR(VLOOKUP($B161,'Race 11'!$B$11:$H$37,7,FALSE)),"0",VLOOKUP($B161,'Race 11'!$B$11:$H$37,7,FALSE))</f>
        <v>0</v>
      </c>
      <c r="Y161" s="57" t="str">
        <f>IF(ISERROR(VLOOKUP($B161,'Race 12'!$B$11:$H$41,6,FALSE))," ",VLOOKUP($B161,'Race 12'!$B$11:$H$41,6,FALSE))</f>
        <v xml:space="preserve"> </v>
      </c>
      <c r="Z161" s="58" t="str">
        <f>IF(ISERROR(VLOOKUP($B161,'Race 12'!$B$11:$H$41,7,FALSE)),"0",VLOOKUP($B161,'Race 12'!$B$11:$H$41,7,FALSE))</f>
        <v>0</v>
      </c>
      <c r="AA161" s="100">
        <f t="shared" si="14"/>
        <v>0</v>
      </c>
      <c r="AB161" s="54">
        <f t="shared" si="15"/>
        <v>0</v>
      </c>
      <c r="AC161" s="53"/>
      <c r="AD161" s="34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1:48" ht="22.5" hidden="1" customHeight="1">
      <c r="A162" s="77">
        <v>72</v>
      </c>
      <c r="B162" s="56"/>
      <c r="C162" s="99" t="str">
        <f>IF(ISERROR(VLOOKUP(B162,'Race 1'!$B$11:$H$43,6,FALSE))," ",VLOOKUP(B162,'Race 1'!$B$11:$H$43,6,FALSE))</f>
        <v xml:space="preserve"> </v>
      </c>
      <c r="D162" s="58" t="str">
        <f>IF(ISERROR(VLOOKUP(B162,'Race 1'!$B$11:$H$43,7,FALSE)),"0",VLOOKUP(B162,'Race 1'!$B$11:$H$43,7,FALSE))</f>
        <v>0</v>
      </c>
      <c r="E162" s="99" t="str">
        <f>IF(ISERROR(VLOOKUP($B162,'Race 2'!$B$11:$G$34,6,FALSE))," ",VLOOKUP($B162,'Race 2'!$B$11:$G$34,6,FALSE))</f>
        <v xml:space="preserve"> </v>
      </c>
      <c r="F162" s="58" t="str">
        <f>IF(ISERROR(VLOOKUP($B162,'Race 2'!$B$11:$H$34,7,FALSE)),"0",VLOOKUP($B162,'Race 2'!$B$11:$H$34,7,FALSE))</f>
        <v>0</v>
      </c>
      <c r="G162" s="99" t="str">
        <f>IF(ISERROR(VLOOKUP($B162,'Race 3'!$B$11:$G$37,6,FALSE))," ",VLOOKUP($B162,'Race 3'!$B$11:$G$37,6,FALSE))</f>
        <v xml:space="preserve"> </v>
      </c>
      <c r="H162" s="58" t="str">
        <f>IF(ISERROR(VLOOKUP($B162,'Race 3'!$B$11:$H$37,7,FALSE)),"0",VLOOKUP($B162,'Race 3'!$B$11:$H$37,7,FALSE))</f>
        <v>0</v>
      </c>
      <c r="I162" s="57" t="str">
        <f>IF(ISERROR(VLOOKUP($B162,'Race 4'!$B$11:$G$39,6,FALSE))," ",VLOOKUP($B162,'Race 4'!$B$11:$G$39,6,FALSE))</f>
        <v xml:space="preserve"> </v>
      </c>
      <c r="J162" s="58" t="str">
        <f>IF(ISERROR(VLOOKUP($B162,'Race 4'!$B$11:$H$39,7,FALSE)),"0",VLOOKUP($B162,'Race 4'!$B$11:$H$39,7,FALSE))</f>
        <v>0</v>
      </c>
      <c r="K162" s="57" t="str">
        <f>IF(ISERROR(VLOOKUP($B162,'Race 5'!$B$11:$H$37,6,FALSE))," ",VLOOKUP($B162,'Race 5'!$B$11:$H$37,6,FALSE))</f>
        <v xml:space="preserve"> </v>
      </c>
      <c r="L162" s="58" t="str">
        <f>IF(ISERROR(VLOOKUP($B162,'Race 5'!$B$11:$H$37,7,FALSE)),"0",VLOOKUP($B162,'Race 5'!$B$11:$H$37,7,FALSE))</f>
        <v>0</v>
      </c>
      <c r="M162" s="57" t="str">
        <f>IF(ISERROR(VLOOKUP($B162,'Race 6'!$B$11:$H$50,6,FALSE))," ",VLOOKUP($B162,'Race 6'!$B$11:$H$50,6,FALSE))</f>
        <v xml:space="preserve"> </v>
      </c>
      <c r="N162" s="58" t="str">
        <f>IF(ISERROR(VLOOKUP($B162,'Race 6'!$B$11:$H$50,7,FALSE)),"0",VLOOKUP($B162,'Race 6'!$B$11:$H$50,7,FALSE))</f>
        <v>0</v>
      </c>
      <c r="O162" s="57" t="str">
        <f>IF(ISERROR(VLOOKUP($B162,'Race 7'!$B$11:$H$37,6,FALSE))," ",VLOOKUP($B162,'Race 7'!$B$11:$H$37,6,FALSE))</f>
        <v xml:space="preserve"> </v>
      </c>
      <c r="P162" s="58" t="str">
        <f>IF(ISERROR(VLOOKUP($B162,'Race 7'!$B$11:$H$37,7,FALSE)),"0",VLOOKUP($B162,'Race 7'!$B$11:$H$37,7,FALSE))</f>
        <v>0</v>
      </c>
      <c r="Q162" s="57" t="str">
        <f>IF(ISERROR(VLOOKUP($B162,'Race 8'!$B$11:$H$37,6,FALSE))," ",VLOOKUP($B162,'Race 8'!$B$11:$H$37,6,FALSE))</f>
        <v xml:space="preserve"> </v>
      </c>
      <c r="R162" s="58" t="str">
        <f>IF(ISERROR(VLOOKUP($B162,'Race 8'!$B$11:$H$37,7,FALSE)),"0",VLOOKUP($B162,'Race 8'!$B$11:$H$37,7,FALSE))</f>
        <v>0</v>
      </c>
      <c r="S162" s="57" t="str">
        <f>IF(ISERROR(VLOOKUP($B162,'Race 9'!$B$11:$H$37,6,FALSE))," ",VLOOKUP($B162,'Race 9'!$B$11:$H$37,6,FALSE))</f>
        <v xml:space="preserve"> </v>
      </c>
      <c r="T162" s="58" t="str">
        <f>IF(ISERROR(VLOOKUP($B162,'Race 9'!$B$11:$H$37,7,FALSE)),"0",VLOOKUP($B162,'Race 9'!$B$11:$H$37,7,FALSE))</f>
        <v>0</v>
      </c>
      <c r="U162" s="57" t="str">
        <f>IF(ISERROR(VLOOKUP($B162,'Race 10'!$B$11:$H$35,6,FALSE))," ",VLOOKUP($B162,'Race 10'!$B$11:$H$35,6,FALSE))</f>
        <v xml:space="preserve"> </v>
      </c>
      <c r="V162" s="58" t="str">
        <f>IF(ISERROR(VLOOKUP($B162,'Race 10'!$B$11:$H$35,7,FALSE)),"0",VLOOKUP($B162,'Race 10'!$B$11:$H$35,7,FALSE))</f>
        <v>0</v>
      </c>
      <c r="W162" s="57" t="str">
        <f>IF(ISERROR(VLOOKUP($B162,'Race 11'!$B$11:$H$37,6,FALSE))," ",VLOOKUP($B162,'Race 11'!$B$11:$H$37,6,FALSE))</f>
        <v xml:space="preserve"> </v>
      </c>
      <c r="X162" s="58" t="str">
        <f>IF(ISERROR(VLOOKUP($B162,'Race 11'!$B$11:$H$37,7,FALSE)),"0",VLOOKUP($B162,'Race 11'!$B$11:$H$37,7,FALSE))</f>
        <v>0</v>
      </c>
      <c r="Y162" s="57" t="str">
        <f>IF(ISERROR(VLOOKUP($B162,'Race 12'!$B$11:$H$41,6,FALSE))," ",VLOOKUP($B162,'Race 12'!$B$11:$H$41,6,FALSE))</f>
        <v xml:space="preserve"> </v>
      </c>
      <c r="Z162" s="58" t="str">
        <f>IF(ISERROR(VLOOKUP($B162,'Race 12'!$B$11:$H$41,7,FALSE)),"0",VLOOKUP($B162,'Race 12'!$B$11:$H$41,7,FALSE))</f>
        <v>0</v>
      </c>
      <c r="AA162" s="100">
        <f t="shared" si="14"/>
        <v>0</v>
      </c>
      <c r="AB162" s="54">
        <f t="shared" si="15"/>
        <v>0</v>
      </c>
      <c r="AC162" s="53"/>
      <c r="AD162" s="34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1:48" ht="22.5" hidden="1" customHeight="1">
      <c r="A163" s="77">
        <v>73</v>
      </c>
      <c r="B163" s="56"/>
      <c r="C163" s="99" t="str">
        <f>IF(ISERROR(VLOOKUP(B163,'Race 1'!$B$11:$H$43,6,FALSE))," ",VLOOKUP(B163,'Race 1'!$B$11:$H$43,6,FALSE))</f>
        <v xml:space="preserve"> </v>
      </c>
      <c r="D163" s="58" t="str">
        <f>IF(ISERROR(VLOOKUP(B163,'Race 1'!$B$11:$H$43,7,FALSE)),"0",VLOOKUP(B163,'Race 1'!$B$11:$H$43,7,FALSE))</f>
        <v>0</v>
      </c>
      <c r="E163" s="99" t="str">
        <f>IF(ISERROR(VLOOKUP($B163,'Race 2'!$B$11:$G$34,6,FALSE))," ",VLOOKUP($B163,'Race 2'!$B$11:$G$34,6,FALSE))</f>
        <v xml:space="preserve"> </v>
      </c>
      <c r="F163" s="58" t="str">
        <f>IF(ISERROR(VLOOKUP($B163,'Race 2'!$B$11:$H$34,7,FALSE)),"0",VLOOKUP($B163,'Race 2'!$B$11:$H$34,7,FALSE))</f>
        <v>0</v>
      </c>
      <c r="G163" s="99" t="str">
        <f>IF(ISERROR(VLOOKUP($B163,'Race 3'!$B$11:$G$37,6,FALSE))," ",VLOOKUP($B163,'Race 3'!$B$11:$G$37,6,FALSE))</f>
        <v xml:space="preserve"> </v>
      </c>
      <c r="H163" s="58" t="str">
        <f>IF(ISERROR(VLOOKUP($B163,'Race 3'!$B$11:$H$37,7,FALSE)),"0",VLOOKUP($B163,'Race 3'!$B$11:$H$37,7,FALSE))</f>
        <v>0</v>
      </c>
      <c r="I163" s="57" t="str">
        <f>IF(ISERROR(VLOOKUP($B163,'Race 4'!$B$11:$G$39,6,FALSE))," ",VLOOKUP($B163,'Race 4'!$B$11:$G$39,6,FALSE))</f>
        <v xml:space="preserve"> </v>
      </c>
      <c r="J163" s="58" t="str">
        <f>IF(ISERROR(VLOOKUP($B163,'Race 4'!$B$11:$H$39,7,FALSE)),"0",VLOOKUP($B163,'Race 4'!$B$11:$H$39,7,FALSE))</f>
        <v>0</v>
      </c>
      <c r="K163" s="57" t="str">
        <f>IF(ISERROR(VLOOKUP($B163,'Race 5'!$B$11:$H$37,6,FALSE))," ",VLOOKUP($B163,'Race 5'!$B$11:$H$37,6,FALSE))</f>
        <v xml:space="preserve"> </v>
      </c>
      <c r="L163" s="58" t="str">
        <f>IF(ISERROR(VLOOKUP($B163,'Race 5'!$B$11:$H$37,7,FALSE)),"0",VLOOKUP($B163,'Race 5'!$B$11:$H$37,7,FALSE))</f>
        <v>0</v>
      </c>
      <c r="M163" s="57" t="str">
        <f>IF(ISERROR(VLOOKUP($B163,'Race 6'!$B$11:$H$50,6,FALSE))," ",VLOOKUP($B163,'Race 6'!$B$11:$H$50,6,FALSE))</f>
        <v xml:space="preserve"> </v>
      </c>
      <c r="N163" s="58" t="str">
        <f>IF(ISERROR(VLOOKUP($B163,'Race 6'!$B$11:$H$50,7,FALSE)),"0",VLOOKUP($B163,'Race 6'!$B$11:$H$50,7,FALSE))</f>
        <v>0</v>
      </c>
      <c r="O163" s="57" t="str">
        <f>IF(ISERROR(VLOOKUP($B163,'Race 7'!$B$11:$H$37,6,FALSE))," ",VLOOKUP($B163,'Race 7'!$B$11:$H$37,6,FALSE))</f>
        <v xml:space="preserve"> </v>
      </c>
      <c r="P163" s="58" t="str">
        <f>IF(ISERROR(VLOOKUP($B163,'Race 7'!$B$11:$H$37,7,FALSE)),"0",VLOOKUP($B163,'Race 7'!$B$11:$H$37,7,FALSE))</f>
        <v>0</v>
      </c>
      <c r="Q163" s="57" t="str">
        <f>IF(ISERROR(VLOOKUP($B163,'Race 8'!$B$11:$H$37,6,FALSE))," ",VLOOKUP($B163,'Race 8'!$B$11:$H$37,6,FALSE))</f>
        <v xml:space="preserve"> </v>
      </c>
      <c r="R163" s="58" t="str">
        <f>IF(ISERROR(VLOOKUP($B163,'Race 8'!$B$11:$H$37,7,FALSE)),"0",VLOOKUP($B163,'Race 8'!$B$11:$H$37,7,FALSE))</f>
        <v>0</v>
      </c>
      <c r="S163" s="57" t="str">
        <f>IF(ISERROR(VLOOKUP($B163,'Race 9'!$B$11:$H$37,6,FALSE))," ",VLOOKUP($B163,'Race 9'!$B$11:$H$37,6,FALSE))</f>
        <v xml:space="preserve"> </v>
      </c>
      <c r="T163" s="58" t="str">
        <f>IF(ISERROR(VLOOKUP($B163,'Race 9'!$B$11:$H$37,7,FALSE)),"0",VLOOKUP($B163,'Race 9'!$B$11:$H$37,7,FALSE))</f>
        <v>0</v>
      </c>
      <c r="U163" s="57" t="str">
        <f>IF(ISERROR(VLOOKUP($B163,'Race 10'!$B$11:$H$35,6,FALSE))," ",VLOOKUP($B163,'Race 10'!$B$11:$H$35,6,FALSE))</f>
        <v xml:space="preserve"> </v>
      </c>
      <c r="V163" s="58" t="str">
        <f>IF(ISERROR(VLOOKUP($B163,'Race 10'!$B$11:$H$35,7,FALSE)),"0",VLOOKUP($B163,'Race 10'!$B$11:$H$35,7,FALSE))</f>
        <v>0</v>
      </c>
      <c r="W163" s="57" t="str">
        <f>IF(ISERROR(VLOOKUP($B163,'Race 11'!$B$11:$H$37,6,FALSE))," ",VLOOKUP($B163,'Race 11'!$B$11:$H$37,6,FALSE))</f>
        <v xml:space="preserve"> </v>
      </c>
      <c r="X163" s="58" t="str">
        <f>IF(ISERROR(VLOOKUP($B163,'Race 11'!$B$11:$H$37,7,FALSE)),"0",VLOOKUP($B163,'Race 11'!$B$11:$H$37,7,FALSE))</f>
        <v>0</v>
      </c>
      <c r="Y163" s="57" t="str">
        <f>IF(ISERROR(VLOOKUP($B163,'Race 12'!$B$11:$H$41,6,FALSE))," ",VLOOKUP($B163,'Race 12'!$B$11:$H$41,6,FALSE))</f>
        <v xml:space="preserve"> </v>
      </c>
      <c r="Z163" s="58" t="str">
        <f>IF(ISERROR(VLOOKUP($B163,'Race 12'!$B$11:$H$41,7,FALSE)),"0",VLOOKUP($B163,'Race 12'!$B$11:$H$41,7,FALSE))</f>
        <v>0</v>
      </c>
      <c r="AA163" s="100">
        <f t="shared" si="14"/>
        <v>0</v>
      </c>
      <c r="AB163" s="54">
        <f t="shared" si="15"/>
        <v>0</v>
      </c>
      <c r="AC163" s="53"/>
      <c r="AD163" s="34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1:48" ht="22.5" hidden="1" customHeight="1">
      <c r="A164" s="77">
        <v>74</v>
      </c>
      <c r="B164" s="56"/>
      <c r="C164" s="99" t="str">
        <f>IF(ISERROR(VLOOKUP(B164,'Race 1'!$B$11:$H$43,6,FALSE))," ",VLOOKUP(B164,'Race 1'!$B$11:$H$43,6,FALSE))</f>
        <v xml:space="preserve"> </v>
      </c>
      <c r="D164" s="58" t="str">
        <f>IF(ISERROR(VLOOKUP(B164,'Race 1'!$B$11:$H$43,7,FALSE)),"0",VLOOKUP(B164,'Race 1'!$B$11:$H$43,7,FALSE))</f>
        <v>0</v>
      </c>
      <c r="E164" s="99" t="str">
        <f>IF(ISERROR(VLOOKUP($B164,'Race 2'!$B$11:$G$34,6,FALSE))," ",VLOOKUP($B164,'Race 2'!$B$11:$G$34,6,FALSE))</f>
        <v xml:space="preserve"> </v>
      </c>
      <c r="F164" s="58" t="str">
        <f>IF(ISERROR(VLOOKUP($B164,'Race 2'!$B$11:$H$34,7,FALSE)),"0",VLOOKUP($B164,'Race 2'!$B$11:$H$34,7,FALSE))</f>
        <v>0</v>
      </c>
      <c r="G164" s="99" t="str">
        <f>IF(ISERROR(VLOOKUP($B164,'Race 3'!$B$11:$G$37,6,FALSE))," ",VLOOKUP($B164,'Race 3'!$B$11:$G$37,6,FALSE))</f>
        <v xml:space="preserve"> </v>
      </c>
      <c r="H164" s="58" t="str">
        <f>IF(ISERROR(VLOOKUP($B164,'Race 3'!$B$11:$H$37,7,FALSE)),"0",VLOOKUP($B164,'Race 3'!$B$11:$H$37,7,FALSE))</f>
        <v>0</v>
      </c>
      <c r="I164" s="57" t="str">
        <f>IF(ISERROR(VLOOKUP($B164,'Race 4'!$B$11:$G$39,6,FALSE))," ",VLOOKUP($B164,'Race 4'!$B$11:$G$39,6,FALSE))</f>
        <v xml:space="preserve"> </v>
      </c>
      <c r="J164" s="58" t="str">
        <f>IF(ISERROR(VLOOKUP($B164,'Race 4'!$B$11:$H$39,7,FALSE)),"0",VLOOKUP($B164,'Race 4'!$B$11:$H$39,7,FALSE))</f>
        <v>0</v>
      </c>
      <c r="K164" s="57" t="str">
        <f>IF(ISERROR(VLOOKUP($B164,'Race 5'!$B$11:$H$37,6,FALSE))," ",VLOOKUP($B164,'Race 5'!$B$11:$H$37,6,FALSE))</f>
        <v xml:space="preserve"> </v>
      </c>
      <c r="L164" s="58" t="str">
        <f>IF(ISERROR(VLOOKUP($B164,'Race 5'!$B$11:$H$37,7,FALSE)),"0",VLOOKUP($B164,'Race 5'!$B$11:$H$37,7,FALSE))</f>
        <v>0</v>
      </c>
      <c r="M164" s="57" t="str">
        <f>IF(ISERROR(VLOOKUP($B164,'Race 6'!$B$11:$H$50,6,FALSE))," ",VLOOKUP($B164,'Race 6'!$B$11:$H$50,6,FALSE))</f>
        <v xml:space="preserve"> </v>
      </c>
      <c r="N164" s="58" t="str">
        <f>IF(ISERROR(VLOOKUP($B164,'Race 6'!$B$11:$H$50,7,FALSE)),"0",VLOOKUP($B164,'Race 6'!$B$11:$H$50,7,FALSE))</f>
        <v>0</v>
      </c>
      <c r="O164" s="57" t="str">
        <f>IF(ISERROR(VLOOKUP($B164,'Race 7'!$B$11:$H$37,6,FALSE))," ",VLOOKUP($B164,'Race 7'!$B$11:$H$37,6,FALSE))</f>
        <v xml:space="preserve"> </v>
      </c>
      <c r="P164" s="58" t="str">
        <f>IF(ISERROR(VLOOKUP($B164,'Race 7'!$B$11:$H$37,7,FALSE)),"0",VLOOKUP($B164,'Race 7'!$B$11:$H$37,7,FALSE))</f>
        <v>0</v>
      </c>
      <c r="Q164" s="57" t="str">
        <f>IF(ISERROR(VLOOKUP($B164,'Race 8'!$B$11:$H$37,6,FALSE))," ",VLOOKUP($B164,'Race 8'!$B$11:$H$37,6,FALSE))</f>
        <v xml:space="preserve"> </v>
      </c>
      <c r="R164" s="58" t="str">
        <f>IF(ISERROR(VLOOKUP($B164,'Race 8'!$B$11:$H$37,7,FALSE)),"0",VLOOKUP($B164,'Race 8'!$B$11:$H$37,7,FALSE))</f>
        <v>0</v>
      </c>
      <c r="S164" s="57" t="str">
        <f>IF(ISERROR(VLOOKUP($B164,'Race 9'!$B$11:$H$37,6,FALSE))," ",VLOOKUP($B164,'Race 9'!$B$11:$H$37,6,FALSE))</f>
        <v xml:space="preserve"> </v>
      </c>
      <c r="T164" s="58" t="str">
        <f>IF(ISERROR(VLOOKUP($B164,'Race 9'!$B$11:$H$37,7,FALSE)),"0",VLOOKUP($B164,'Race 9'!$B$11:$H$37,7,FALSE))</f>
        <v>0</v>
      </c>
      <c r="U164" s="57" t="str">
        <f>IF(ISERROR(VLOOKUP($B164,'Race 10'!$B$11:$H$35,6,FALSE))," ",VLOOKUP($B164,'Race 10'!$B$11:$H$35,6,FALSE))</f>
        <v xml:space="preserve"> </v>
      </c>
      <c r="V164" s="58" t="str">
        <f>IF(ISERROR(VLOOKUP($B164,'Race 10'!$B$11:$H$35,7,FALSE)),"0",VLOOKUP($B164,'Race 10'!$B$11:$H$35,7,FALSE))</f>
        <v>0</v>
      </c>
      <c r="W164" s="57" t="str">
        <f>IF(ISERROR(VLOOKUP($B164,'Race 11'!$B$11:$H$37,6,FALSE))," ",VLOOKUP($B164,'Race 11'!$B$11:$H$37,6,FALSE))</f>
        <v xml:space="preserve"> </v>
      </c>
      <c r="X164" s="58" t="str">
        <f>IF(ISERROR(VLOOKUP($B164,'Race 11'!$B$11:$H$37,7,FALSE)),"0",VLOOKUP($B164,'Race 11'!$B$11:$H$37,7,FALSE))</f>
        <v>0</v>
      </c>
      <c r="Y164" s="57" t="str">
        <f>IF(ISERROR(VLOOKUP($B164,'Race 12'!$B$11:$H$41,6,FALSE))," ",VLOOKUP($B164,'Race 12'!$B$11:$H$41,6,FALSE))</f>
        <v xml:space="preserve"> </v>
      </c>
      <c r="Z164" s="58" t="str">
        <f>IF(ISERROR(VLOOKUP($B164,'Race 12'!$B$11:$H$41,7,FALSE)),"0",VLOOKUP($B164,'Race 12'!$B$11:$H$41,7,FALSE))</f>
        <v>0</v>
      </c>
      <c r="AA164" s="100">
        <f t="shared" si="14"/>
        <v>0</v>
      </c>
      <c r="AB164" s="54">
        <f t="shared" si="15"/>
        <v>0</v>
      </c>
      <c r="AC164" s="53"/>
      <c r="AD164" s="3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1:48" ht="22.5" hidden="1" customHeight="1">
      <c r="A165" s="77">
        <v>75</v>
      </c>
      <c r="B165" s="56"/>
      <c r="C165" s="99"/>
      <c r="D165" s="58" t="str">
        <f>IF(ISERROR(VLOOKUP(B165,'Race 1'!$B$11:$H$43,7,FALSE)),"0",VLOOKUP(B165,'Race 1'!$B$11:$H$43,7,FALSE))</f>
        <v>0</v>
      </c>
      <c r="E165" s="99" t="str">
        <f>IF(ISERROR(VLOOKUP($B165,'Race 2'!$B$11:$G$34,6,FALSE))," ",VLOOKUP($B165,'Race 2'!$B$11:$G$34,6,FALSE))</f>
        <v xml:space="preserve"> </v>
      </c>
      <c r="F165" s="58" t="str">
        <f>IF(ISERROR(VLOOKUP($B165,'Race 2'!$B$11:$H$34,7,FALSE)),"0",VLOOKUP($B165,'Race 2'!$B$11:$H$34,7,FALSE))</f>
        <v>0</v>
      </c>
      <c r="G165" s="99" t="str">
        <f>IF(ISERROR(VLOOKUP($B165,'Race 3'!$B$11:$G$37,6,FALSE))," ",VLOOKUP($B165,'Race 3'!$B$11:$G$37,6,FALSE))</f>
        <v xml:space="preserve"> </v>
      </c>
      <c r="H165" s="58" t="str">
        <f>IF(ISERROR(VLOOKUP($B165,'Race 3'!$B$11:$H$37,7,FALSE)),"0",VLOOKUP($B165,'Race 3'!$B$11:$H$37,7,FALSE))</f>
        <v>0</v>
      </c>
      <c r="I165" s="57" t="str">
        <f>IF(ISERROR(VLOOKUP($B165,'Race 4'!$B$11:$G$39,6,FALSE))," ",VLOOKUP($B165,'Race 4'!$B$11:$G$39,6,FALSE))</f>
        <v xml:space="preserve"> </v>
      </c>
      <c r="J165" s="58" t="str">
        <f>IF(ISERROR(VLOOKUP($B165,'Race 4'!$B$11:$H$39,7,FALSE)),"0",VLOOKUP($B165,'Race 4'!$B$11:$H$39,7,FALSE))</f>
        <v>0</v>
      </c>
      <c r="K165" s="57" t="str">
        <f>IF(ISERROR(VLOOKUP($B165,'Race 5'!$B$11:$H$37,6,FALSE))," ",VLOOKUP($B165,'Race 5'!$B$11:$H$37,6,FALSE))</f>
        <v xml:space="preserve"> </v>
      </c>
      <c r="L165" s="58" t="str">
        <f>IF(ISERROR(VLOOKUP($B165,'Race 5'!$B$11:$H$37,7,FALSE)),"0",VLOOKUP($B165,'Race 5'!$B$11:$H$37,7,FALSE))</f>
        <v>0</v>
      </c>
      <c r="M165" s="57" t="str">
        <f>IF(ISERROR(VLOOKUP($B165,'Race 6'!$B$11:$H$50,6,FALSE))," ",VLOOKUP($B165,'Race 6'!$B$11:$H$50,6,FALSE))</f>
        <v xml:space="preserve"> </v>
      </c>
      <c r="N165" s="58" t="str">
        <f>IF(ISERROR(VLOOKUP($B165,'Race 6'!$B$11:$H$50,7,FALSE)),"0",VLOOKUP($B165,'Race 6'!$B$11:$H$50,7,FALSE))</f>
        <v>0</v>
      </c>
      <c r="O165" s="57" t="str">
        <f>IF(ISERROR(VLOOKUP($B165,'Race 7'!$B$11:$H$37,6,FALSE))," ",VLOOKUP($B165,'Race 7'!$B$11:$H$37,6,FALSE))</f>
        <v xml:space="preserve"> </v>
      </c>
      <c r="P165" s="58" t="str">
        <f>IF(ISERROR(VLOOKUP($B165,'Race 7'!$B$11:$H$37,7,FALSE)),"0",VLOOKUP($B165,'Race 7'!$B$11:$H$37,7,FALSE))</f>
        <v>0</v>
      </c>
      <c r="Q165" s="57" t="str">
        <f>IF(ISERROR(VLOOKUP($B165,'Race 8'!$B$11:$H$37,6,FALSE))," ",VLOOKUP($B165,'Race 8'!$B$11:$H$37,6,FALSE))</f>
        <v xml:space="preserve"> </v>
      </c>
      <c r="R165" s="58" t="str">
        <f>IF(ISERROR(VLOOKUP($B165,'Race 8'!$B$11:$H$37,7,FALSE)),"0",VLOOKUP($B165,'Race 8'!$B$11:$H$37,7,FALSE))</f>
        <v>0</v>
      </c>
      <c r="S165" s="57" t="str">
        <f>IF(ISERROR(VLOOKUP($B165,'Race 9'!$B$11:$H$37,6,FALSE))," ",VLOOKUP($B165,'Race 9'!$B$11:$H$37,6,FALSE))</f>
        <v xml:space="preserve"> </v>
      </c>
      <c r="T165" s="58" t="str">
        <f>IF(ISERROR(VLOOKUP($B165,'Race 9'!$B$11:$H$37,7,FALSE)),"0",VLOOKUP($B165,'Race 9'!$B$11:$H$37,7,FALSE))</f>
        <v>0</v>
      </c>
      <c r="U165" s="57" t="str">
        <f>IF(ISERROR(VLOOKUP($B165,'Race 10'!$B$11:$H$35,6,FALSE))," ",VLOOKUP($B165,'Race 10'!$B$11:$H$35,6,FALSE))</f>
        <v xml:space="preserve"> </v>
      </c>
      <c r="V165" s="58" t="str">
        <f>IF(ISERROR(VLOOKUP($B165,'Race 10'!$B$11:$H$35,7,FALSE)),"0",VLOOKUP($B165,'Race 10'!$B$11:$H$35,7,FALSE))</f>
        <v>0</v>
      </c>
      <c r="W165" s="57" t="str">
        <f>IF(ISERROR(VLOOKUP($B165,'Race 11'!$B$11:$H$37,6,FALSE))," ",VLOOKUP($B165,'Race 11'!$B$11:$H$37,6,FALSE))</f>
        <v xml:space="preserve"> </v>
      </c>
      <c r="X165" s="58" t="str">
        <f>IF(ISERROR(VLOOKUP($B165,'Race 11'!$B$11:$H$37,7,FALSE)),"0",VLOOKUP($B165,'Race 11'!$B$11:$H$37,7,FALSE))</f>
        <v>0</v>
      </c>
      <c r="Y165" s="57" t="str">
        <f>IF(ISERROR(VLOOKUP($B165,'Race 12'!$B$11:$H$41,6,FALSE))," ",VLOOKUP($B165,'Race 12'!$B$11:$H$41,6,FALSE))</f>
        <v xml:space="preserve"> </v>
      </c>
      <c r="Z165" s="58" t="str">
        <f>IF(ISERROR(VLOOKUP($B165,'Race 12'!$B$11:$H$41,7,FALSE)),"0",VLOOKUP($B165,'Race 12'!$B$11:$H$41,7,FALSE))</f>
        <v>0</v>
      </c>
      <c r="AA165" s="100">
        <f t="shared" si="14"/>
        <v>0</v>
      </c>
      <c r="AB165" s="54">
        <f t="shared" si="15"/>
        <v>0</v>
      </c>
      <c r="AC165" s="53"/>
      <c r="AD165" s="34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1:48" ht="22.5" hidden="1" customHeight="1">
      <c r="A166" s="77">
        <v>76</v>
      </c>
      <c r="B166" s="56"/>
      <c r="C166" s="99" t="str">
        <f>IF(ISERROR(VLOOKUP(B166,'Race 1'!$B$11:$H$43,6,FALSE))," ",VLOOKUP(B166,'Race 1'!$B$11:$H$43,6,FALSE))</f>
        <v xml:space="preserve"> </v>
      </c>
      <c r="D166" s="58" t="str">
        <f>IF(ISERROR(VLOOKUP(B166,'Race 1'!$B$11:$H$43,7,FALSE)),"0",VLOOKUP(B166,'Race 1'!$B$11:$H$43,7,FALSE))</f>
        <v>0</v>
      </c>
      <c r="E166" s="99" t="str">
        <f>IF(ISERROR(VLOOKUP($B166,'Race 2'!$B$11:$G$34,6,FALSE))," ",VLOOKUP($B166,'Race 2'!$B$11:$G$34,6,FALSE))</f>
        <v xml:space="preserve"> </v>
      </c>
      <c r="F166" s="58" t="str">
        <f>IF(ISERROR(VLOOKUP($B166,'Race 2'!$B$11:$H$34,7,FALSE)),"0",VLOOKUP($B166,'Race 2'!$B$11:$H$34,7,FALSE))</f>
        <v>0</v>
      </c>
      <c r="G166" s="99" t="str">
        <f>IF(ISERROR(VLOOKUP($B166,'Race 3'!$B$11:$G$37,6,FALSE))," ",VLOOKUP($B166,'Race 3'!$B$11:$G$37,6,FALSE))</f>
        <v xml:space="preserve"> </v>
      </c>
      <c r="H166" s="58" t="str">
        <f>IF(ISERROR(VLOOKUP($B166,'Race 3'!$B$11:$H$37,7,FALSE)),"0",VLOOKUP($B166,'Race 3'!$B$11:$H$37,7,FALSE))</f>
        <v>0</v>
      </c>
      <c r="I166" s="57" t="str">
        <f>IF(ISERROR(VLOOKUP($B166,'Race 4'!$B$11:$G$39,6,FALSE))," ",VLOOKUP($B166,'Race 4'!$B$11:$G$39,6,FALSE))</f>
        <v xml:space="preserve"> </v>
      </c>
      <c r="J166" s="58" t="str">
        <f>IF(ISERROR(VLOOKUP($B166,'Race 4'!$B$11:$H$39,7,FALSE)),"0",VLOOKUP($B166,'Race 4'!$B$11:$H$39,7,FALSE))</f>
        <v>0</v>
      </c>
      <c r="K166" s="57" t="str">
        <f>IF(ISERROR(VLOOKUP($B166,'Race 5'!$B$11:$H$37,6,FALSE))," ",VLOOKUP($B166,'Race 5'!$B$11:$H$37,6,FALSE))</f>
        <v xml:space="preserve"> </v>
      </c>
      <c r="L166" s="58" t="str">
        <f>IF(ISERROR(VLOOKUP($B166,'Race 5'!$B$11:$H$37,7,FALSE)),"0",VLOOKUP($B166,'Race 5'!$B$11:$H$37,7,FALSE))</f>
        <v>0</v>
      </c>
      <c r="M166" s="57" t="str">
        <f>IF(ISERROR(VLOOKUP($B166,'Race 6'!$B$11:$H$50,6,FALSE))," ",VLOOKUP($B166,'Race 6'!$B$11:$H$50,6,FALSE))</f>
        <v xml:space="preserve"> </v>
      </c>
      <c r="N166" s="58" t="str">
        <f>IF(ISERROR(VLOOKUP($B166,'Race 6'!$B$11:$H$50,7,FALSE)),"0",VLOOKUP($B166,'Race 6'!$B$11:$H$50,7,FALSE))</f>
        <v>0</v>
      </c>
      <c r="O166" s="57" t="str">
        <f>IF(ISERROR(VLOOKUP($B166,'Race 7'!$B$11:$H$37,6,FALSE))," ",VLOOKUP($B166,'Race 7'!$B$11:$H$37,6,FALSE))</f>
        <v xml:space="preserve"> </v>
      </c>
      <c r="P166" s="58" t="str">
        <f>IF(ISERROR(VLOOKUP($B166,'Race 7'!$B$11:$H$37,7,FALSE)),"0",VLOOKUP($B166,'Race 7'!$B$11:$H$37,7,FALSE))</f>
        <v>0</v>
      </c>
      <c r="Q166" s="57" t="str">
        <f>IF(ISERROR(VLOOKUP($B166,'Race 8'!$B$11:$H$37,6,FALSE))," ",VLOOKUP($B166,'Race 8'!$B$11:$H$37,6,FALSE))</f>
        <v xml:space="preserve"> </v>
      </c>
      <c r="R166" s="58" t="str">
        <f>IF(ISERROR(VLOOKUP($B166,'Race 8'!$B$11:$H$37,7,FALSE)),"0",VLOOKUP($B166,'Race 8'!$B$11:$H$37,7,FALSE))</f>
        <v>0</v>
      </c>
      <c r="S166" s="57" t="str">
        <f>IF(ISERROR(VLOOKUP($B166,'Race 9'!$B$11:$H$37,6,FALSE))," ",VLOOKUP($B166,'Race 9'!$B$11:$H$37,6,FALSE))</f>
        <v xml:space="preserve"> </v>
      </c>
      <c r="T166" s="58" t="str">
        <f>IF(ISERROR(VLOOKUP($B166,'Race 9'!$B$11:$H$37,7,FALSE)),"0",VLOOKUP($B166,'Race 9'!$B$11:$H$37,7,FALSE))</f>
        <v>0</v>
      </c>
      <c r="U166" s="57" t="str">
        <f>IF(ISERROR(VLOOKUP($B166,'Race 10'!$B$11:$H$35,6,FALSE))," ",VLOOKUP($B166,'Race 10'!$B$11:$H$35,6,FALSE))</f>
        <v xml:space="preserve"> </v>
      </c>
      <c r="V166" s="58" t="str">
        <f>IF(ISERROR(VLOOKUP($B166,'Race 10'!$B$11:$H$35,7,FALSE)),"0",VLOOKUP($B166,'Race 10'!$B$11:$H$35,7,FALSE))</f>
        <v>0</v>
      </c>
      <c r="W166" s="57" t="str">
        <f>IF(ISERROR(VLOOKUP($B166,'Race 11'!$B$11:$H$37,6,FALSE))," ",VLOOKUP($B166,'Race 11'!$B$11:$H$37,6,FALSE))</f>
        <v xml:space="preserve"> </v>
      </c>
      <c r="X166" s="58" t="str">
        <f>IF(ISERROR(VLOOKUP($B166,'Race 11'!$B$11:$H$37,7,FALSE)),"0",VLOOKUP($B166,'Race 11'!$B$11:$H$37,7,FALSE))</f>
        <v>0</v>
      </c>
      <c r="Y166" s="57" t="str">
        <f>IF(ISERROR(VLOOKUP($B166,'Race 12'!$B$11:$H$41,6,FALSE))," ",VLOOKUP($B166,'Race 12'!$B$11:$H$41,6,FALSE))</f>
        <v xml:space="preserve"> </v>
      </c>
      <c r="Z166" s="58" t="str">
        <f>IF(ISERROR(VLOOKUP($B166,'Race 12'!$B$11:$H$41,7,FALSE)),"0",VLOOKUP($B166,'Race 12'!$B$11:$H$41,7,FALSE))</f>
        <v>0</v>
      </c>
      <c r="AA166" s="100">
        <f t="shared" si="14"/>
        <v>0</v>
      </c>
      <c r="AB166" s="54">
        <f t="shared" si="15"/>
        <v>0</v>
      </c>
      <c r="AC166" s="53"/>
      <c r="AD166" s="34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1:48" ht="22.5" hidden="1" customHeight="1">
      <c r="A167" s="77">
        <v>77</v>
      </c>
      <c r="B167" s="56"/>
      <c r="C167" s="99" t="str">
        <f>IF(ISERROR(VLOOKUP(B167,'Race 1'!$B$11:$H$43,6,FALSE))," ",VLOOKUP(B167,'Race 1'!$B$11:$H$43,6,FALSE))</f>
        <v xml:space="preserve"> </v>
      </c>
      <c r="D167" s="58" t="str">
        <f>IF(ISERROR(VLOOKUP(B167,'Race 1'!$B$11:$H$43,7,FALSE)),"0",VLOOKUP(B167,'Race 1'!$B$11:$H$43,7,FALSE))</f>
        <v>0</v>
      </c>
      <c r="E167" s="99" t="str">
        <f>IF(ISERROR(VLOOKUP($B167,'Race 2'!$B$11:$G$34,6,FALSE))," ",VLOOKUP($B167,'Race 2'!$B$11:$G$34,6,FALSE))</f>
        <v xml:space="preserve"> </v>
      </c>
      <c r="F167" s="58" t="str">
        <f>IF(ISERROR(VLOOKUP($B167,'Race 2'!$B$11:$H$34,7,FALSE)),"0",VLOOKUP($B167,'Race 2'!$B$11:$H$34,7,FALSE))</f>
        <v>0</v>
      </c>
      <c r="G167" s="99" t="str">
        <f>IF(ISERROR(VLOOKUP($B167,'Race 3'!$B$11:$G$37,6,FALSE))," ",VLOOKUP($B167,'Race 3'!$B$11:$G$37,6,FALSE))</f>
        <v xml:space="preserve"> </v>
      </c>
      <c r="H167" s="58" t="str">
        <f>IF(ISERROR(VLOOKUP($B167,'Race 3'!$B$11:$H$37,7,FALSE)),"0",VLOOKUP($B167,'Race 3'!$B$11:$H$37,7,FALSE))</f>
        <v>0</v>
      </c>
      <c r="I167" s="57" t="str">
        <f>IF(ISERROR(VLOOKUP($B167,'Race 4'!$B$11:$G$39,6,FALSE))," ",VLOOKUP($B167,'Race 4'!$B$11:$G$39,6,FALSE))</f>
        <v xml:space="preserve"> </v>
      </c>
      <c r="J167" s="58" t="str">
        <f>IF(ISERROR(VLOOKUP($B167,'Race 4'!$B$11:$H$39,7,FALSE)),"0",VLOOKUP($B167,'Race 4'!$B$11:$H$39,7,FALSE))</f>
        <v>0</v>
      </c>
      <c r="K167" s="57" t="str">
        <f>IF(ISERROR(VLOOKUP($B167,'Race 5'!$B$11:$H$37,6,FALSE))," ",VLOOKUP($B167,'Race 5'!$B$11:$H$37,6,FALSE))</f>
        <v xml:space="preserve"> </v>
      </c>
      <c r="L167" s="58" t="str">
        <f>IF(ISERROR(VLOOKUP($B167,'Race 5'!$B$11:$H$37,7,FALSE)),"0",VLOOKUP($B167,'Race 5'!$B$11:$H$37,7,FALSE))</f>
        <v>0</v>
      </c>
      <c r="M167" s="57" t="str">
        <f>IF(ISERROR(VLOOKUP($B167,'Race 6'!$B$11:$H$50,6,FALSE))," ",VLOOKUP($B167,'Race 6'!$B$11:$H$50,6,FALSE))</f>
        <v xml:space="preserve"> </v>
      </c>
      <c r="N167" s="58" t="str">
        <f>IF(ISERROR(VLOOKUP($B167,'Race 6'!$B$11:$H$50,7,FALSE)),"0",VLOOKUP($B167,'Race 6'!$B$11:$H$50,7,FALSE))</f>
        <v>0</v>
      </c>
      <c r="O167" s="57" t="str">
        <f>IF(ISERROR(VLOOKUP($B167,'Race 7'!$B$11:$H$37,6,FALSE))," ",VLOOKUP($B167,'Race 7'!$B$11:$H$37,6,FALSE))</f>
        <v xml:space="preserve"> </v>
      </c>
      <c r="P167" s="58" t="str">
        <f>IF(ISERROR(VLOOKUP($B167,'Race 7'!$B$11:$H$37,7,FALSE)),"0",VLOOKUP($B167,'Race 7'!$B$11:$H$37,7,FALSE))</f>
        <v>0</v>
      </c>
      <c r="Q167" s="57" t="str">
        <f>IF(ISERROR(VLOOKUP($B167,'Race 8'!$B$11:$H$37,6,FALSE))," ",VLOOKUP($B167,'Race 8'!$B$11:$H$37,6,FALSE))</f>
        <v xml:space="preserve"> </v>
      </c>
      <c r="R167" s="58" t="str">
        <f>IF(ISERROR(VLOOKUP($B167,'Race 8'!$B$11:$H$37,7,FALSE)),"0",VLOOKUP($B167,'Race 8'!$B$11:$H$37,7,FALSE))</f>
        <v>0</v>
      </c>
      <c r="S167" s="57" t="str">
        <f>IF(ISERROR(VLOOKUP($B167,'Race 9'!$B$11:$H$37,6,FALSE))," ",VLOOKUP($B167,'Race 9'!$B$11:$H$37,6,FALSE))</f>
        <v xml:space="preserve"> </v>
      </c>
      <c r="T167" s="58" t="str">
        <f>IF(ISERROR(VLOOKUP($B167,'Race 9'!$B$11:$H$37,7,FALSE)),"0",VLOOKUP($B167,'Race 9'!$B$11:$H$37,7,FALSE))</f>
        <v>0</v>
      </c>
      <c r="U167" s="57" t="str">
        <f>IF(ISERROR(VLOOKUP($B167,'Race 10'!$B$11:$H$35,6,FALSE))," ",VLOOKUP($B167,'Race 10'!$B$11:$H$35,6,FALSE))</f>
        <v xml:space="preserve"> </v>
      </c>
      <c r="V167" s="58" t="str">
        <f>IF(ISERROR(VLOOKUP($B167,'Race 10'!$B$11:$H$35,7,FALSE)),"0",VLOOKUP($B167,'Race 10'!$B$11:$H$35,7,FALSE))</f>
        <v>0</v>
      </c>
      <c r="W167" s="57" t="str">
        <f>IF(ISERROR(VLOOKUP($B167,'Race 11'!$B$11:$H$37,6,FALSE))," ",VLOOKUP($B167,'Race 11'!$B$11:$H$37,6,FALSE))</f>
        <v xml:space="preserve"> </v>
      </c>
      <c r="X167" s="58" t="str">
        <f>IF(ISERROR(VLOOKUP($B167,'Race 11'!$B$11:$H$37,7,FALSE)),"0",VLOOKUP($B167,'Race 11'!$B$11:$H$37,7,FALSE))</f>
        <v>0</v>
      </c>
      <c r="Y167" s="57" t="str">
        <f>IF(ISERROR(VLOOKUP($B167,'Race 12'!$B$11:$H$41,6,FALSE))," ",VLOOKUP($B167,'Race 12'!$B$11:$H$41,6,FALSE))</f>
        <v xml:space="preserve"> </v>
      </c>
      <c r="Z167" s="58" t="str">
        <f>IF(ISERROR(VLOOKUP($B167,'Race 12'!$B$11:$H$41,7,FALSE)),"0",VLOOKUP($B167,'Race 12'!$B$11:$H$41,7,FALSE))</f>
        <v>0</v>
      </c>
      <c r="AA167" s="100">
        <f t="shared" si="14"/>
        <v>0</v>
      </c>
      <c r="AB167" s="54">
        <f t="shared" si="15"/>
        <v>0</v>
      </c>
      <c r="AC167" s="53"/>
      <c r="AD167" s="34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1:48" ht="22.5" hidden="1" customHeight="1">
      <c r="A168" s="77">
        <v>78</v>
      </c>
      <c r="B168" s="56"/>
      <c r="C168" s="99" t="str">
        <f>IF(ISERROR(VLOOKUP(B168,'Race 1'!$B$11:$H$43,6,FALSE))," ",VLOOKUP(B168,'Race 1'!$B$11:$H$43,6,FALSE))</f>
        <v xml:space="preserve"> </v>
      </c>
      <c r="D168" s="58" t="str">
        <f>IF(ISERROR(VLOOKUP(B168,'Race 1'!$B$11:$H$43,7,FALSE)),"0",VLOOKUP(B168,'Race 1'!$B$11:$H$43,7,FALSE))</f>
        <v>0</v>
      </c>
      <c r="E168" s="99" t="str">
        <f>IF(ISERROR(VLOOKUP($B168,'Race 2'!$B$11:$G$34,6,FALSE))," ",VLOOKUP($B168,'Race 2'!$B$11:$G$34,6,FALSE))</f>
        <v xml:space="preserve"> </v>
      </c>
      <c r="F168" s="58" t="str">
        <f>IF(ISERROR(VLOOKUP($B168,'Race 2'!$B$11:$H$34,7,FALSE)),"0",VLOOKUP($B168,'Race 2'!$B$11:$H$34,7,FALSE))</f>
        <v>0</v>
      </c>
      <c r="G168" s="99" t="str">
        <f>IF(ISERROR(VLOOKUP($B168,'Race 3'!$B$11:$G$37,6,FALSE))," ",VLOOKUP($B168,'Race 3'!$B$11:$G$37,6,FALSE))</f>
        <v xml:space="preserve"> </v>
      </c>
      <c r="H168" s="58" t="str">
        <f>IF(ISERROR(VLOOKUP($B168,'Race 3'!$B$11:$H$37,7,FALSE)),"0",VLOOKUP($B168,'Race 3'!$B$11:$H$37,7,FALSE))</f>
        <v>0</v>
      </c>
      <c r="I168" s="57" t="str">
        <f>IF(ISERROR(VLOOKUP($B168,'Race 4'!$B$11:$G$39,6,FALSE))," ",VLOOKUP($B168,'Race 4'!$B$11:$G$39,6,FALSE))</f>
        <v xml:space="preserve"> </v>
      </c>
      <c r="J168" s="58" t="str">
        <f>IF(ISERROR(VLOOKUP($B168,'Race 4'!$B$11:$H$39,7,FALSE)),"0",VLOOKUP($B168,'Race 4'!$B$11:$H$39,7,FALSE))</f>
        <v>0</v>
      </c>
      <c r="K168" s="57" t="str">
        <f>IF(ISERROR(VLOOKUP($B168,'Race 5'!$B$11:$H$37,6,FALSE))," ",VLOOKUP($B168,'Race 5'!$B$11:$H$37,6,FALSE))</f>
        <v xml:space="preserve"> </v>
      </c>
      <c r="L168" s="58" t="str">
        <f>IF(ISERROR(VLOOKUP($B168,'Race 5'!$B$11:$H$37,7,FALSE)),"0",VLOOKUP($B168,'Race 5'!$B$11:$H$37,7,FALSE))</f>
        <v>0</v>
      </c>
      <c r="M168" s="57" t="str">
        <f>IF(ISERROR(VLOOKUP($B168,'Race 6'!$B$11:$H$50,6,FALSE))," ",VLOOKUP($B168,'Race 6'!$B$11:$H$50,6,FALSE))</f>
        <v xml:space="preserve"> </v>
      </c>
      <c r="N168" s="58" t="str">
        <f>IF(ISERROR(VLOOKUP($B168,'Race 6'!$B$11:$H$50,7,FALSE)),"0",VLOOKUP($B168,'Race 6'!$B$11:$H$50,7,FALSE))</f>
        <v>0</v>
      </c>
      <c r="O168" s="57" t="str">
        <f>IF(ISERROR(VLOOKUP($B168,'Race 7'!$B$11:$H$37,6,FALSE))," ",VLOOKUP($B168,'Race 7'!$B$11:$H$37,6,FALSE))</f>
        <v xml:space="preserve"> </v>
      </c>
      <c r="P168" s="58" t="str">
        <f>IF(ISERROR(VLOOKUP($B168,'Race 7'!$B$11:$H$37,7,FALSE)),"0",VLOOKUP($B168,'Race 7'!$B$11:$H$37,7,FALSE))</f>
        <v>0</v>
      </c>
      <c r="Q168" s="57" t="str">
        <f>IF(ISERROR(VLOOKUP($B168,'Race 8'!$B$11:$H$37,6,FALSE))," ",VLOOKUP($B168,'Race 8'!$B$11:$H$37,6,FALSE))</f>
        <v xml:space="preserve"> </v>
      </c>
      <c r="R168" s="58" t="str">
        <f>IF(ISERROR(VLOOKUP($B168,'Race 8'!$B$11:$H$37,7,FALSE)),"0",VLOOKUP($B168,'Race 8'!$B$11:$H$37,7,FALSE))</f>
        <v>0</v>
      </c>
      <c r="S168" s="57" t="str">
        <f>IF(ISERROR(VLOOKUP($B168,'Race 9'!$B$11:$H$37,6,FALSE))," ",VLOOKUP($B168,'Race 9'!$B$11:$H$37,6,FALSE))</f>
        <v xml:space="preserve"> </v>
      </c>
      <c r="T168" s="58" t="str">
        <f>IF(ISERROR(VLOOKUP($B168,'Race 9'!$B$11:$H$37,7,FALSE)),"0",VLOOKUP($B168,'Race 9'!$B$11:$H$37,7,FALSE))</f>
        <v>0</v>
      </c>
      <c r="U168" s="57" t="str">
        <f>IF(ISERROR(VLOOKUP($B168,'Race 10'!$B$11:$H$35,6,FALSE))," ",VLOOKUP($B168,'Race 10'!$B$11:$H$35,6,FALSE))</f>
        <v xml:space="preserve"> </v>
      </c>
      <c r="V168" s="58" t="str">
        <f>IF(ISERROR(VLOOKUP($B168,'Race 10'!$B$11:$H$35,7,FALSE)),"0",VLOOKUP($B168,'Race 10'!$B$11:$H$35,7,FALSE))</f>
        <v>0</v>
      </c>
      <c r="W168" s="57" t="str">
        <f>IF(ISERROR(VLOOKUP($B168,'Race 11'!$B$11:$H$37,6,FALSE))," ",VLOOKUP($B168,'Race 11'!$B$11:$H$37,6,FALSE))</f>
        <v xml:space="preserve"> </v>
      </c>
      <c r="X168" s="58" t="str">
        <f>IF(ISERROR(VLOOKUP($B168,'Race 11'!$B$11:$H$37,7,FALSE)),"0",VLOOKUP($B168,'Race 11'!$B$11:$H$37,7,FALSE))</f>
        <v>0</v>
      </c>
      <c r="Y168" s="57" t="str">
        <f>IF(ISERROR(VLOOKUP($B168,'Race 12'!$B$11:$H$41,6,FALSE))," ",VLOOKUP($B168,'Race 12'!$B$11:$H$41,6,FALSE))</f>
        <v xml:space="preserve"> </v>
      </c>
      <c r="Z168" s="58" t="str">
        <f>IF(ISERROR(VLOOKUP($B168,'Race 12'!$B$11:$H$41,7,FALSE)),"0",VLOOKUP($B168,'Race 12'!$B$11:$H$41,7,FALSE))</f>
        <v>0</v>
      </c>
      <c r="AA168" s="100">
        <f t="shared" si="14"/>
        <v>0</v>
      </c>
      <c r="AB168" s="54">
        <f t="shared" si="15"/>
        <v>0</v>
      </c>
      <c r="AC168" s="53"/>
      <c r="AD168" s="34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1:48" ht="22.5" hidden="1" customHeight="1">
      <c r="A169" s="77">
        <v>79</v>
      </c>
      <c r="B169" s="56"/>
      <c r="C169" s="99"/>
      <c r="D169" s="58" t="str">
        <f>IF(ISERROR(VLOOKUP(B169,'Race 1'!$B$11:$H$43,7,FALSE)),"0",VLOOKUP(B169,'Race 1'!$B$11:$H$43,7,FALSE))</f>
        <v>0</v>
      </c>
      <c r="E169" s="99" t="str">
        <f>IF(ISERROR(VLOOKUP($B169,'Race 2'!$B$11:$G$34,6,FALSE))," ",VLOOKUP($B169,'Race 2'!$B$11:$G$34,6,FALSE))</f>
        <v xml:space="preserve"> </v>
      </c>
      <c r="F169" s="58" t="str">
        <f>IF(ISERROR(VLOOKUP($B169,'Race 2'!$B$11:$H$34,7,FALSE)),"0",VLOOKUP($B169,'Race 2'!$B$11:$H$34,7,FALSE))</f>
        <v>0</v>
      </c>
      <c r="G169" s="99" t="str">
        <f>IF(ISERROR(VLOOKUP($B169,'Race 3'!$B$11:$G$37,6,FALSE))," ",VLOOKUP($B169,'Race 3'!$B$11:$G$37,6,FALSE))</f>
        <v xml:space="preserve"> </v>
      </c>
      <c r="H169" s="58" t="str">
        <f>IF(ISERROR(VLOOKUP($B169,'Race 3'!$B$11:$H$37,7,FALSE)),"0",VLOOKUP($B169,'Race 3'!$B$11:$H$37,7,FALSE))</f>
        <v>0</v>
      </c>
      <c r="I169" s="57" t="str">
        <f>IF(ISERROR(VLOOKUP($B169,'Race 4'!$B$11:$G$39,6,FALSE))," ",VLOOKUP($B169,'Race 4'!$B$11:$G$39,6,FALSE))</f>
        <v xml:space="preserve"> </v>
      </c>
      <c r="J169" s="58" t="str">
        <f>IF(ISERROR(VLOOKUP($B169,'Race 4'!$B$11:$H$39,7,FALSE)),"0",VLOOKUP($B169,'Race 4'!$B$11:$H$39,7,FALSE))</f>
        <v>0</v>
      </c>
      <c r="K169" s="57" t="str">
        <f>IF(ISERROR(VLOOKUP($B169,'Race 5'!$B$11:$H$37,6,FALSE))," ",VLOOKUP($B169,'Race 5'!$B$11:$H$37,6,FALSE))</f>
        <v xml:space="preserve"> </v>
      </c>
      <c r="L169" s="58" t="str">
        <f>IF(ISERROR(VLOOKUP($B169,'Race 5'!$B$11:$H$37,7,FALSE)),"0",VLOOKUP($B169,'Race 5'!$B$11:$H$37,7,FALSE))</f>
        <v>0</v>
      </c>
      <c r="M169" s="57" t="str">
        <f>IF(ISERROR(VLOOKUP($B169,'Race 6'!$B$11:$H$50,6,FALSE))," ",VLOOKUP($B169,'Race 6'!$B$11:$H$50,6,FALSE))</f>
        <v xml:space="preserve"> </v>
      </c>
      <c r="N169" s="58" t="str">
        <f>IF(ISERROR(VLOOKUP($B169,'Race 6'!$B$11:$H$50,7,FALSE)),"0",VLOOKUP($B169,'Race 6'!$B$11:$H$50,7,FALSE))</f>
        <v>0</v>
      </c>
      <c r="O169" s="57" t="str">
        <f>IF(ISERROR(VLOOKUP($B169,'Race 7'!$B$11:$H$37,6,FALSE))," ",VLOOKUP($B169,'Race 7'!$B$11:$H$37,6,FALSE))</f>
        <v xml:space="preserve"> </v>
      </c>
      <c r="P169" s="58" t="str">
        <f>IF(ISERROR(VLOOKUP($B169,'Race 7'!$B$11:$H$37,7,FALSE)),"0",VLOOKUP($B169,'Race 7'!$B$11:$H$37,7,FALSE))</f>
        <v>0</v>
      </c>
      <c r="Q169" s="57" t="str">
        <f>IF(ISERROR(VLOOKUP($B169,'Race 8'!$B$11:$H$37,6,FALSE))," ",VLOOKUP($B169,'Race 8'!$B$11:$H$37,6,FALSE))</f>
        <v xml:space="preserve"> </v>
      </c>
      <c r="R169" s="58" t="str">
        <f>IF(ISERROR(VLOOKUP($B169,'Race 8'!$B$11:$H$37,7,FALSE)),"0",VLOOKUP($B169,'Race 8'!$B$11:$H$37,7,FALSE))</f>
        <v>0</v>
      </c>
      <c r="S169" s="57" t="str">
        <f>IF(ISERROR(VLOOKUP($B169,'Race 9'!$B$11:$H$37,6,FALSE))," ",VLOOKUP($B169,'Race 9'!$B$11:$H$37,6,FALSE))</f>
        <v xml:space="preserve"> </v>
      </c>
      <c r="T169" s="58" t="str">
        <f>IF(ISERROR(VLOOKUP($B169,'Race 9'!$B$11:$H$37,7,FALSE)),"0",VLOOKUP($B169,'Race 9'!$B$11:$H$37,7,FALSE))</f>
        <v>0</v>
      </c>
      <c r="U169" s="57" t="str">
        <f>IF(ISERROR(VLOOKUP($B169,'Race 10'!$B$11:$H$35,6,FALSE))," ",VLOOKUP($B169,'Race 10'!$B$11:$H$35,6,FALSE))</f>
        <v xml:space="preserve"> </v>
      </c>
      <c r="V169" s="58" t="str">
        <f>IF(ISERROR(VLOOKUP($B169,'Race 10'!$B$11:$H$35,7,FALSE)),"0",VLOOKUP($B169,'Race 10'!$B$11:$H$35,7,FALSE))</f>
        <v>0</v>
      </c>
      <c r="W169" s="57" t="str">
        <f>IF(ISERROR(VLOOKUP($B169,'Race 11'!$B$11:$H$37,6,FALSE))," ",VLOOKUP($B169,'Race 11'!$B$11:$H$37,6,FALSE))</f>
        <v xml:space="preserve"> </v>
      </c>
      <c r="X169" s="58" t="str">
        <f>IF(ISERROR(VLOOKUP($B169,'Race 11'!$B$11:$H$37,7,FALSE)),"0",VLOOKUP($B169,'Race 11'!$B$11:$H$37,7,FALSE))</f>
        <v>0</v>
      </c>
      <c r="Y169" s="57" t="str">
        <f>IF(ISERROR(VLOOKUP($B169,'Race 12'!$B$11:$H$41,6,FALSE))," ",VLOOKUP($B169,'Race 12'!$B$11:$H$41,6,FALSE))</f>
        <v xml:space="preserve"> </v>
      </c>
      <c r="Z169" s="58" t="str">
        <f>IF(ISERROR(VLOOKUP($B169,'Race 12'!$B$11:$H$41,7,FALSE)),"0",VLOOKUP($B169,'Race 12'!$B$11:$H$41,7,FALSE))</f>
        <v>0</v>
      </c>
      <c r="AA169" s="100">
        <f t="shared" si="14"/>
        <v>0</v>
      </c>
      <c r="AB169" s="54">
        <f t="shared" si="15"/>
        <v>0</v>
      </c>
      <c r="AC169" s="53"/>
      <c r="AD169" s="34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1:48" ht="22.5" hidden="1" customHeight="1">
      <c r="A170" s="77">
        <v>80</v>
      </c>
      <c r="B170" s="56"/>
      <c r="C170" s="99" t="str">
        <f>IF(ISERROR(VLOOKUP(B170,'Race 1'!$B$11:$H$43,6,FALSE))," ",VLOOKUP(B170,'Race 1'!$B$11:$H$43,6,FALSE))</f>
        <v xml:space="preserve"> </v>
      </c>
      <c r="D170" s="58" t="str">
        <f>IF(ISERROR(VLOOKUP(B170,'Race 1'!$B$11:$H$43,7,FALSE)),"0",VLOOKUP(B170,'Race 1'!$B$11:$H$43,7,FALSE))</f>
        <v>0</v>
      </c>
      <c r="E170" s="99" t="str">
        <f>IF(ISERROR(VLOOKUP($B170,'Race 2'!$B$11:$G$34,6,FALSE))," ",VLOOKUP($B170,'Race 2'!$B$11:$G$34,6,FALSE))</f>
        <v xml:space="preserve"> </v>
      </c>
      <c r="F170" s="58" t="str">
        <f>IF(ISERROR(VLOOKUP($B170,'Race 2'!$B$11:$H$34,7,FALSE)),"0",VLOOKUP($B170,'Race 2'!$B$11:$H$34,7,FALSE))</f>
        <v>0</v>
      </c>
      <c r="G170" s="99" t="str">
        <f>IF(ISERROR(VLOOKUP($B170,'Race 3'!$B$11:$G$37,6,FALSE))," ",VLOOKUP($B170,'Race 3'!$B$11:$G$37,6,FALSE))</f>
        <v xml:space="preserve"> </v>
      </c>
      <c r="H170" s="58" t="str">
        <f>IF(ISERROR(VLOOKUP($B170,'Race 3'!$B$11:$H$37,7,FALSE)),"0",VLOOKUP($B170,'Race 3'!$B$11:$H$37,7,FALSE))</f>
        <v>0</v>
      </c>
      <c r="I170" s="57" t="str">
        <f>IF(ISERROR(VLOOKUP($B170,'Race 4'!$B$11:$G$39,6,FALSE))," ",VLOOKUP($B170,'Race 4'!$B$11:$G$39,6,FALSE))</f>
        <v xml:space="preserve"> </v>
      </c>
      <c r="J170" s="58" t="str">
        <f>IF(ISERROR(VLOOKUP($B170,'Race 4'!$B$11:$H$39,7,FALSE)),"0",VLOOKUP($B170,'Race 4'!$B$11:$H$39,7,FALSE))</f>
        <v>0</v>
      </c>
      <c r="K170" s="57" t="str">
        <f>IF(ISERROR(VLOOKUP($B170,'Race 5'!$B$11:$H$37,6,FALSE))," ",VLOOKUP($B170,'Race 5'!$B$11:$H$37,6,FALSE))</f>
        <v xml:space="preserve"> </v>
      </c>
      <c r="L170" s="58" t="str">
        <f>IF(ISERROR(VLOOKUP($B170,'Race 5'!$B$11:$H$37,7,FALSE)),"0",VLOOKUP($B170,'Race 5'!$B$11:$H$37,7,FALSE))</f>
        <v>0</v>
      </c>
      <c r="M170" s="57" t="str">
        <f>IF(ISERROR(VLOOKUP($B170,'Race 6'!$B$11:$H$50,6,FALSE))," ",VLOOKUP($B170,'Race 6'!$B$11:$H$50,6,FALSE))</f>
        <v xml:space="preserve"> </v>
      </c>
      <c r="N170" s="58" t="str">
        <f>IF(ISERROR(VLOOKUP($B170,'Race 6'!$B$11:$H$50,7,FALSE)),"0",VLOOKUP($B170,'Race 6'!$B$11:$H$50,7,FALSE))</f>
        <v>0</v>
      </c>
      <c r="O170" s="57" t="str">
        <f>IF(ISERROR(VLOOKUP($B170,'Race 7'!$B$11:$H$37,6,FALSE))," ",VLOOKUP($B170,'Race 7'!$B$11:$H$37,6,FALSE))</f>
        <v xml:space="preserve"> </v>
      </c>
      <c r="P170" s="58" t="str">
        <f>IF(ISERROR(VLOOKUP($B170,'Race 7'!$B$11:$H$37,7,FALSE)),"0",VLOOKUP($B170,'Race 7'!$B$11:$H$37,7,FALSE))</f>
        <v>0</v>
      </c>
      <c r="Q170" s="57" t="str">
        <f>IF(ISERROR(VLOOKUP($B170,'Race 8'!$B$11:$H$37,6,FALSE))," ",VLOOKUP($B170,'Race 8'!$B$11:$H$37,6,FALSE))</f>
        <v xml:space="preserve"> </v>
      </c>
      <c r="R170" s="58" t="str">
        <f>IF(ISERROR(VLOOKUP($B170,'Race 8'!$B$11:$H$37,7,FALSE)),"0",VLOOKUP($B170,'Race 8'!$B$11:$H$37,7,FALSE))</f>
        <v>0</v>
      </c>
      <c r="S170" s="57" t="str">
        <f>IF(ISERROR(VLOOKUP($B170,'Race 9'!$B$11:$H$37,6,FALSE))," ",VLOOKUP($B170,'Race 9'!$B$11:$H$37,6,FALSE))</f>
        <v xml:space="preserve"> </v>
      </c>
      <c r="T170" s="58" t="str">
        <f>IF(ISERROR(VLOOKUP($B170,'Race 9'!$B$11:$H$37,7,FALSE)),"0",VLOOKUP($B170,'Race 9'!$B$11:$H$37,7,FALSE))</f>
        <v>0</v>
      </c>
      <c r="U170" s="57" t="str">
        <f>IF(ISERROR(VLOOKUP($B170,'Race 10'!$B$11:$H$35,6,FALSE))," ",VLOOKUP($B170,'Race 10'!$B$11:$H$35,6,FALSE))</f>
        <v xml:space="preserve"> </v>
      </c>
      <c r="V170" s="58" t="str">
        <f>IF(ISERROR(VLOOKUP($B170,'Race 10'!$B$11:$H$35,7,FALSE)),"0",VLOOKUP($B170,'Race 10'!$B$11:$H$35,7,FALSE))</f>
        <v>0</v>
      </c>
      <c r="W170" s="57" t="str">
        <f>IF(ISERROR(VLOOKUP($B170,'Race 11'!$B$11:$H$37,6,FALSE))," ",VLOOKUP($B170,'Race 11'!$B$11:$H$37,6,FALSE))</f>
        <v xml:space="preserve"> </v>
      </c>
      <c r="X170" s="58" t="str">
        <f>IF(ISERROR(VLOOKUP($B170,'Race 11'!$B$11:$H$37,7,FALSE)),"0",VLOOKUP($B170,'Race 11'!$B$11:$H$37,7,FALSE))</f>
        <v>0</v>
      </c>
      <c r="Y170" s="57" t="str">
        <f>IF(ISERROR(VLOOKUP($B170,'Race 12'!$B$11:$H$41,6,FALSE))," ",VLOOKUP($B170,'Race 12'!$B$11:$H$41,6,FALSE))</f>
        <v xml:space="preserve"> </v>
      </c>
      <c r="Z170" s="58" t="str">
        <f>IF(ISERROR(VLOOKUP($B170,'Race 12'!$B$11:$H$41,7,FALSE)),"0",VLOOKUP($B170,'Race 12'!$B$11:$H$41,7,FALSE))</f>
        <v>0</v>
      </c>
      <c r="AA170" s="100">
        <f t="shared" si="14"/>
        <v>0</v>
      </c>
      <c r="AB170" s="54">
        <f t="shared" si="15"/>
        <v>0</v>
      </c>
      <c r="AC170" s="53"/>
      <c r="AD170" s="34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1:48" ht="22.5" hidden="1" customHeight="1">
      <c r="A171" s="77">
        <v>81</v>
      </c>
      <c r="B171" s="56"/>
      <c r="C171" s="99" t="str">
        <f>IF(ISERROR(VLOOKUP(B171,'Race 1'!$B$11:$H$43,6,FALSE))," ",VLOOKUP(B171,'Race 1'!$B$11:$H$43,6,FALSE))</f>
        <v xml:space="preserve"> </v>
      </c>
      <c r="D171" s="58" t="str">
        <f>IF(ISERROR(VLOOKUP(B171,'Race 1'!$B$11:$H$43,7,FALSE)),"0",VLOOKUP(B171,'Race 1'!$B$11:$H$43,7,FALSE))</f>
        <v>0</v>
      </c>
      <c r="E171" s="99" t="str">
        <f>IF(ISERROR(VLOOKUP($B171,'Race 2'!$B$11:$G$34,6,FALSE))," ",VLOOKUP($B171,'Race 2'!$B$11:$G$34,6,FALSE))</f>
        <v xml:space="preserve"> </v>
      </c>
      <c r="F171" s="58" t="str">
        <f>IF(ISERROR(VLOOKUP($B171,'Race 2'!$B$11:$H$34,7,FALSE)),"0",VLOOKUP($B171,'Race 2'!$B$11:$H$34,7,FALSE))</f>
        <v>0</v>
      </c>
      <c r="G171" s="99" t="str">
        <f>IF(ISERROR(VLOOKUP($B171,'Race 3'!$B$11:$G$37,6,FALSE))," ",VLOOKUP($B171,'Race 3'!$B$11:$G$37,6,FALSE))</f>
        <v xml:space="preserve"> </v>
      </c>
      <c r="H171" s="58" t="str">
        <f>IF(ISERROR(VLOOKUP($B171,'Race 3'!$B$11:$H$37,7,FALSE)),"0",VLOOKUP($B171,'Race 3'!$B$11:$H$37,7,FALSE))</f>
        <v>0</v>
      </c>
      <c r="I171" s="57" t="str">
        <f>IF(ISERROR(VLOOKUP($B171,'Race 4'!$B$11:$G$39,6,FALSE))," ",VLOOKUP($B171,'Race 4'!$B$11:$G$39,6,FALSE))</f>
        <v xml:space="preserve"> </v>
      </c>
      <c r="J171" s="58" t="str">
        <f>IF(ISERROR(VLOOKUP($B171,'Race 4'!$B$11:$H$39,7,FALSE)),"0",VLOOKUP($B171,'Race 4'!$B$11:$H$39,7,FALSE))</f>
        <v>0</v>
      </c>
      <c r="K171" s="57" t="str">
        <f>IF(ISERROR(VLOOKUP($B171,'Race 5'!$B$11:$H$37,6,FALSE))," ",VLOOKUP($B171,'Race 5'!$B$11:$H$37,6,FALSE))</f>
        <v xml:space="preserve"> </v>
      </c>
      <c r="L171" s="58" t="str">
        <f>IF(ISERROR(VLOOKUP($B171,'Race 5'!$B$11:$H$37,7,FALSE)),"0",VLOOKUP($B171,'Race 5'!$B$11:$H$37,7,FALSE))</f>
        <v>0</v>
      </c>
      <c r="M171" s="57" t="str">
        <f>IF(ISERROR(VLOOKUP($B171,'Race 6'!$B$11:$H$50,6,FALSE))," ",VLOOKUP($B171,'Race 6'!$B$11:$H$50,6,FALSE))</f>
        <v xml:space="preserve"> </v>
      </c>
      <c r="N171" s="58" t="str">
        <f>IF(ISERROR(VLOOKUP($B171,'Race 6'!$B$11:$H$50,7,FALSE)),"0",VLOOKUP($B171,'Race 6'!$B$11:$H$50,7,FALSE))</f>
        <v>0</v>
      </c>
      <c r="O171" s="57" t="str">
        <f>IF(ISERROR(VLOOKUP($B171,'Race 7'!$B$11:$H$37,6,FALSE))," ",VLOOKUP($B171,'Race 7'!$B$11:$H$37,6,FALSE))</f>
        <v xml:space="preserve"> </v>
      </c>
      <c r="P171" s="58" t="str">
        <f>IF(ISERROR(VLOOKUP($B171,'Race 7'!$B$11:$H$37,7,FALSE)),"0",VLOOKUP($B171,'Race 7'!$B$11:$H$37,7,FALSE))</f>
        <v>0</v>
      </c>
      <c r="Q171" s="57" t="str">
        <f>IF(ISERROR(VLOOKUP($B171,'Race 8'!$B$11:$H$37,6,FALSE))," ",VLOOKUP($B171,'Race 8'!$B$11:$H$37,6,FALSE))</f>
        <v xml:space="preserve"> </v>
      </c>
      <c r="R171" s="58" t="str">
        <f>IF(ISERROR(VLOOKUP($B171,'Race 8'!$B$11:$H$37,7,FALSE)),"0",VLOOKUP($B171,'Race 8'!$B$11:$H$37,7,FALSE))</f>
        <v>0</v>
      </c>
      <c r="S171" s="57" t="str">
        <f>IF(ISERROR(VLOOKUP($B171,'Race 9'!$B$11:$H$37,6,FALSE))," ",VLOOKUP($B171,'Race 9'!$B$11:$H$37,6,FALSE))</f>
        <v xml:space="preserve"> </v>
      </c>
      <c r="T171" s="58" t="str">
        <f>IF(ISERROR(VLOOKUP($B171,'Race 9'!$B$11:$H$37,7,FALSE)),"0",VLOOKUP($B171,'Race 9'!$B$11:$H$37,7,FALSE))</f>
        <v>0</v>
      </c>
      <c r="U171" s="57" t="str">
        <f>IF(ISERROR(VLOOKUP($B171,'Race 10'!$B$11:$H$35,6,FALSE))," ",VLOOKUP($B171,'Race 10'!$B$11:$H$35,6,FALSE))</f>
        <v xml:space="preserve"> </v>
      </c>
      <c r="V171" s="58" t="str">
        <f>IF(ISERROR(VLOOKUP($B171,'Race 10'!$B$11:$H$35,7,FALSE)),"0",VLOOKUP($B171,'Race 10'!$B$11:$H$35,7,FALSE))</f>
        <v>0</v>
      </c>
      <c r="W171" s="57" t="str">
        <f>IF(ISERROR(VLOOKUP($B171,'Race 11'!$B$11:$H$37,6,FALSE))," ",VLOOKUP($B171,'Race 11'!$B$11:$H$37,6,FALSE))</f>
        <v xml:space="preserve"> </v>
      </c>
      <c r="X171" s="58" t="str">
        <f>IF(ISERROR(VLOOKUP($B171,'Race 11'!$B$11:$H$37,7,FALSE)),"0",VLOOKUP($B171,'Race 11'!$B$11:$H$37,7,FALSE))</f>
        <v>0</v>
      </c>
      <c r="Y171" s="57" t="str">
        <f>IF(ISERROR(VLOOKUP($B171,'Race 12'!$B$11:$H$41,6,FALSE))," ",VLOOKUP($B171,'Race 12'!$B$11:$H$41,6,FALSE))</f>
        <v xml:space="preserve"> </v>
      </c>
      <c r="Z171" s="58" t="str">
        <f>IF(ISERROR(VLOOKUP($B171,'Race 12'!$B$11:$H$41,7,FALSE)),"0",VLOOKUP($B171,'Race 12'!$B$11:$H$41,7,FALSE))</f>
        <v>0</v>
      </c>
      <c r="AA171" s="100">
        <f t="shared" si="14"/>
        <v>0</v>
      </c>
      <c r="AB171" s="54">
        <f t="shared" si="15"/>
        <v>0</v>
      </c>
      <c r="AC171" s="53"/>
      <c r="AD171" s="34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1:48" ht="22.5" hidden="1" customHeight="1">
      <c r="A172" s="77">
        <v>82</v>
      </c>
      <c r="B172" s="56"/>
      <c r="C172" s="99" t="str">
        <f>IF(ISERROR(VLOOKUP(B172,'Race 1'!$B$11:$H$43,6,FALSE))," ",VLOOKUP(B172,'Race 1'!$B$11:$H$43,6,FALSE))</f>
        <v xml:space="preserve"> </v>
      </c>
      <c r="D172" s="58" t="str">
        <f>IF(ISERROR(VLOOKUP(B172,'Race 1'!$B$11:$H$43,7,FALSE)),"0",VLOOKUP(B172,'Race 1'!$B$11:$H$43,7,FALSE))</f>
        <v>0</v>
      </c>
      <c r="E172" s="99" t="str">
        <f>IF(ISERROR(VLOOKUP($B172,'Race 2'!$B$11:$G$34,6,FALSE))," ",VLOOKUP($B172,'Race 2'!$B$11:$G$34,6,FALSE))</f>
        <v xml:space="preserve"> </v>
      </c>
      <c r="F172" s="58" t="str">
        <f>IF(ISERROR(VLOOKUP($B172,'Race 2'!$B$11:$H$34,7,FALSE)),"0",VLOOKUP($B172,'Race 2'!$B$11:$H$34,7,FALSE))</f>
        <v>0</v>
      </c>
      <c r="G172" s="99" t="str">
        <f>IF(ISERROR(VLOOKUP($B172,'Race 3'!$B$11:$G$37,6,FALSE))," ",VLOOKUP($B172,'Race 3'!$B$11:$G$37,6,FALSE))</f>
        <v xml:space="preserve"> </v>
      </c>
      <c r="H172" s="58" t="str">
        <f>IF(ISERROR(VLOOKUP($B172,'Race 3'!$B$11:$H$37,7,FALSE)),"0",VLOOKUP($B172,'Race 3'!$B$11:$H$37,7,FALSE))</f>
        <v>0</v>
      </c>
      <c r="I172" s="57" t="str">
        <f>IF(ISERROR(VLOOKUP($B172,'Race 4'!$B$11:$G$39,6,FALSE))," ",VLOOKUP($B172,'Race 4'!$B$11:$G$39,6,FALSE))</f>
        <v xml:space="preserve"> </v>
      </c>
      <c r="J172" s="58" t="str">
        <f>IF(ISERROR(VLOOKUP($B172,'Race 4'!$B$11:$H$39,7,FALSE)),"0",VLOOKUP($B172,'Race 4'!$B$11:$H$39,7,FALSE))</f>
        <v>0</v>
      </c>
      <c r="K172" s="57" t="str">
        <f>IF(ISERROR(VLOOKUP($B172,'Race 5'!$B$11:$H$37,6,FALSE))," ",VLOOKUP($B172,'Race 5'!$B$11:$H$37,6,FALSE))</f>
        <v xml:space="preserve"> </v>
      </c>
      <c r="L172" s="58" t="str">
        <f>IF(ISERROR(VLOOKUP($B172,'Race 5'!$B$11:$H$37,7,FALSE)),"0",VLOOKUP($B172,'Race 5'!$B$11:$H$37,7,FALSE))</f>
        <v>0</v>
      </c>
      <c r="M172" s="57" t="str">
        <f>IF(ISERROR(VLOOKUP($B172,'Race 6'!$B$11:$H$50,6,FALSE))," ",VLOOKUP($B172,'Race 6'!$B$11:$H$50,6,FALSE))</f>
        <v xml:space="preserve"> </v>
      </c>
      <c r="N172" s="58" t="str">
        <f>IF(ISERROR(VLOOKUP($B172,'Race 6'!$B$11:$H$50,7,FALSE)),"0",VLOOKUP($B172,'Race 6'!$B$11:$H$50,7,FALSE))</f>
        <v>0</v>
      </c>
      <c r="O172" s="57" t="str">
        <f>IF(ISERROR(VLOOKUP($B172,'Race 7'!$B$11:$H$37,6,FALSE))," ",VLOOKUP($B172,'Race 7'!$B$11:$H$37,6,FALSE))</f>
        <v xml:space="preserve"> </v>
      </c>
      <c r="P172" s="58" t="str">
        <f>IF(ISERROR(VLOOKUP($B172,'Race 7'!$B$11:$H$37,7,FALSE)),"0",VLOOKUP($B172,'Race 7'!$B$11:$H$37,7,FALSE))</f>
        <v>0</v>
      </c>
      <c r="Q172" s="57" t="str">
        <f>IF(ISERROR(VLOOKUP($B172,'Race 8'!$B$11:$H$37,6,FALSE))," ",VLOOKUP($B172,'Race 8'!$B$11:$H$37,6,FALSE))</f>
        <v xml:space="preserve"> </v>
      </c>
      <c r="R172" s="58" t="str">
        <f>IF(ISERROR(VLOOKUP($B172,'Race 8'!$B$11:$H$37,7,FALSE)),"0",VLOOKUP($B172,'Race 8'!$B$11:$H$37,7,FALSE))</f>
        <v>0</v>
      </c>
      <c r="S172" s="57" t="str">
        <f>IF(ISERROR(VLOOKUP($B172,'Race 9'!$B$11:$H$37,6,FALSE))," ",VLOOKUP($B172,'Race 9'!$B$11:$H$37,6,FALSE))</f>
        <v xml:space="preserve"> </v>
      </c>
      <c r="T172" s="58" t="str">
        <f>IF(ISERROR(VLOOKUP($B172,'Race 9'!$B$11:$H$37,7,FALSE)),"0",VLOOKUP($B172,'Race 9'!$B$11:$H$37,7,FALSE))</f>
        <v>0</v>
      </c>
      <c r="U172" s="57" t="str">
        <f>IF(ISERROR(VLOOKUP($B172,'Race 10'!$B$11:$H$35,6,FALSE))," ",VLOOKUP($B172,'Race 10'!$B$11:$H$35,6,FALSE))</f>
        <v xml:space="preserve"> </v>
      </c>
      <c r="V172" s="58" t="str">
        <f>IF(ISERROR(VLOOKUP($B172,'Race 10'!$B$11:$H$35,7,FALSE)),"0",VLOOKUP($B172,'Race 10'!$B$11:$H$35,7,FALSE))</f>
        <v>0</v>
      </c>
      <c r="W172" s="57" t="str">
        <f>IF(ISERROR(VLOOKUP($B172,'Race 11'!$B$11:$H$37,6,FALSE))," ",VLOOKUP($B172,'Race 11'!$B$11:$H$37,6,FALSE))</f>
        <v xml:space="preserve"> </v>
      </c>
      <c r="X172" s="58" t="str">
        <f>IF(ISERROR(VLOOKUP($B172,'Race 11'!$B$11:$H$37,7,FALSE)),"0",VLOOKUP($B172,'Race 11'!$B$11:$H$37,7,FALSE))</f>
        <v>0</v>
      </c>
      <c r="Y172" s="57" t="str">
        <f>IF(ISERROR(VLOOKUP($B172,'Race 12'!$B$11:$H$41,6,FALSE))," ",VLOOKUP($B172,'Race 12'!$B$11:$H$41,6,FALSE))</f>
        <v xml:space="preserve"> </v>
      </c>
      <c r="Z172" s="58" t="str">
        <f>IF(ISERROR(VLOOKUP($B172,'Race 12'!$B$11:$H$41,7,FALSE)),"0",VLOOKUP($B172,'Race 12'!$B$11:$H$41,7,FALSE))</f>
        <v>0</v>
      </c>
      <c r="AA172" s="100">
        <f t="shared" si="14"/>
        <v>0</v>
      </c>
      <c r="AB172" s="54">
        <f t="shared" si="15"/>
        <v>0</v>
      </c>
      <c r="AC172" s="53"/>
      <c r="AD172" s="34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1:48" ht="22.5" hidden="1" customHeight="1">
      <c r="A173" s="77">
        <v>83</v>
      </c>
      <c r="B173" s="56"/>
      <c r="C173" s="99"/>
      <c r="D173" s="58" t="str">
        <f>IF(ISERROR(VLOOKUP(B173,'Race 1'!$B$11:$H$43,7,FALSE)),"0",VLOOKUP(B173,'Race 1'!$B$11:$H$43,7,FALSE))</f>
        <v>0</v>
      </c>
      <c r="E173" s="99" t="str">
        <f>IF(ISERROR(VLOOKUP($B173,'Race 2'!$B$11:$G$34,6,FALSE))," ",VLOOKUP($B173,'Race 2'!$B$11:$G$34,6,FALSE))</f>
        <v xml:space="preserve"> </v>
      </c>
      <c r="F173" s="58" t="str">
        <f>IF(ISERROR(VLOOKUP($B173,'Race 2'!$B$11:$H$34,7,FALSE)),"0",VLOOKUP($B173,'Race 2'!$B$11:$H$34,7,FALSE))</f>
        <v>0</v>
      </c>
      <c r="G173" s="99" t="str">
        <f>IF(ISERROR(VLOOKUP($B173,'Race 3'!$B$11:$G$37,6,FALSE))," ",VLOOKUP($B173,'Race 3'!$B$11:$G$37,6,FALSE))</f>
        <v xml:space="preserve"> </v>
      </c>
      <c r="H173" s="58" t="str">
        <f>IF(ISERROR(VLOOKUP($B173,'Race 3'!$B$11:$H$37,7,FALSE)),"0",VLOOKUP($B173,'Race 3'!$B$11:$H$37,7,FALSE))</f>
        <v>0</v>
      </c>
      <c r="I173" s="57" t="str">
        <f>IF(ISERROR(VLOOKUP($B173,'Race 4'!$B$11:$G$39,6,FALSE))," ",VLOOKUP($B173,'Race 4'!$B$11:$G$39,6,FALSE))</f>
        <v xml:space="preserve"> </v>
      </c>
      <c r="J173" s="58" t="str">
        <f>IF(ISERROR(VLOOKUP($B173,'Race 4'!$B$11:$H$39,7,FALSE)),"0",VLOOKUP($B173,'Race 4'!$B$11:$H$39,7,FALSE))</f>
        <v>0</v>
      </c>
      <c r="K173" s="57" t="str">
        <f>IF(ISERROR(VLOOKUP($B173,'Race 5'!$B$11:$H$37,6,FALSE))," ",VLOOKUP($B173,'Race 5'!$B$11:$H$37,6,FALSE))</f>
        <v xml:space="preserve"> </v>
      </c>
      <c r="L173" s="58" t="str">
        <f>IF(ISERROR(VLOOKUP($B173,'Race 5'!$B$11:$H$37,7,FALSE)),"0",VLOOKUP($B173,'Race 5'!$B$11:$H$37,7,FALSE))</f>
        <v>0</v>
      </c>
      <c r="M173" s="57" t="str">
        <f>IF(ISERROR(VLOOKUP($B173,'Race 6'!$B$11:$H$50,6,FALSE))," ",VLOOKUP($B173,'Race 6'!$B$11:$H$50,6,FALSE))</f>
        <v xml:space="preserve"> </v>
      </c>
      <c r="N173" s="58" t="str">
        <f>IF(ISERROR(VLOOKUP($B173,'Race 6'!$B$11:$H$50,7,FALSE)),"0",VLOOKUP($B173,'Race 6'!$B$11:$H$50,7,FALSE))</f>
        <v>0</v>
      </c>
      <c r="O173" s="57" t="str">
        <f>IF(ISERROR(VLOOKUP($B173,'Race 7'!$B$11:$H$37,6,FALSE))," ",VLOOKUP($B173,'Race 7'!$B$11:$H$37,6,FALSE))</f>
        <v xml:space="preserve"> </v>
      </c>
      <c r="P173" s="58" t="str">
        <f>IF(ISERROR(VLOOKUP($B173,'Race 7'!$B$11:$H$37,7,FALSE)),"0",VLOOKUP($B173,'Race 7'!$B$11:$H$37,7,FALSE))</f>
        <v>0</v>
      </c>
      <c r="Q173" s="57" t="str">
        <f>IF(ISERROR(VLOOKUP($B173,'Race 8'!$B$11:$H$37,6,FALSE))," ",VLOOKUP($B173,'Race 8'!$B$11:$H$37,6,FALSE))</f>
        <v xml:space="preserve"> </v>
      </c>
      <c r="R173" s="58" t="str">
        <f>IF(ISERROR(VLOOKUP($B173,'Race 8'!$B$11:$H$37,7,FALSE)),"0",VLOOKUP($B173,'Race 8'!$B$11:$H$37,7,FALSE))</f>
        <v>0</v>
      </c>
      <c r="S173" s="57" t="str">
        <f>IF(ISERROR(VLOOKUP($B173,'Race 9'!$B$11:$H$37,6,FALSE))," ",VLOOKUP($B173,'Race 9'!$B$11:$H$37,6,FALSE))</f>
        <v xml:space="preserve"> </v>
      </c>
      <c r="T173" s="58" t="str">
        <f>IF(ISERROR(VLOOKUP($B173,'Race 9'!$B$11:$H$37,7,FALSE)),"0",VLOOKUP($B173,'Race 9'!$B$11:$H$37,7,FALSE))</f>
        <v>0</v>
      </c>
      <c r="U173" s="57" t="str">
        <f>IF(ISERROR(VLOOKUP($B173,'Race 10'!$B$11:$H$35,6,FALSE))," ",VLOOKUP($B173,'Race 10'!$B$11:$H$35,6,FALSE))</f>
        <v xml:space="preserve"> </v>
      </c>
      <c r="V173" s="58" t="str">
        <f>IF(ISERROR(VLOOKUP($B173,'Race 10'!$B$11:$H$35,7,FALSE)),"0",VLOOKUP($B173,'Race 10'!$B$11:$H$35,7,FALSE))</f>
        <v>0</v>
      </c>
      <c r="W173" s="57" t="str">
        <f>IF(ISERROR(VLOOKUP($B173,'Race 11'!$B$11:$H$37,6,FALSE))," ",VLOOKUP($B173,'Race 11'!$B$11:$H$37,6,FALSE))</f>
        <v xml:space="preserve"> </v>
      </c>
      <c r="X173" s="58" t="str">
        <f>IF(ISERROR(VLOOKUP($B173,'Race 11'!$B$11:$H$37,7,FALSE)),"0",VLOOKUP($B173,'Race 11'!$B$11:$H$37,7,FALSE))</f>
        <v>0</v>
      </c>
      <c r="Y173" s="57" t="str">
        <f>IF(ISERROR(VLOOKUP($B173,'Race 12'!$B$11:$H$41,6,FALSE))," ",VLOOKUP($B173,'Race 12'!$B$11:$H$41,6,FALSE))</f>
        <v xml:space="preserve"> </v>
      </c>
      <c r="Z173" s="58" t="str">
        <f>IF(ISERROR(VLOOKUP($B173,'Race 12'!$B$11:$H$41,7,FALSE)),"0",VLOOKUP($B173,'Race 12'!$B$11:$H$41,7,FALSE))</f>
        <v>0</v>
      </c>
      <c r="AA173" s="100">
        <f t="shared" si="14"/>
        <v>0</v>
      </c>
      <c r="AB173" s="54">
        <f t="shared" si="15"/>
        <v>0</v>
      </c>
      <c r="AC173" s="53"/>
      <c r="AD173" s="34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1:48" ht="22.5" hidden="1" customHeight="1">
      <c r="A174" s="77">
        <v>84</v>
      </c>
      <c r="B174" s="56"/>
      <c r="C174" s="99" t="str">
        <f>IF(ISERROR(VLOOKUP(B174,'Race 1'!$B$11:$H$43,6,FALSE))," ",VLOOKUP(B174,'Race 1'!$B$11:$H$43,6,FALSE))</f>
        <v xml:space="preserve"> </v>
      </c>
      <c r="D174" s="58" t="str">
        <f>IF(ISERROR(VLOOKUP(B174,'Race 1'!$B$11:$H$43,7,FALSE)),"0",VLOOKUP(B174,'Race 1'!$B$11:$H$43,7,FALSE))</f>
        <v>0</v>
      </c>
      <c r="E174" s="99" t="str">
        <f>IF(ISERROR(VLOOKUP($B174,'Race 2'!$B$11:$G$34,6,FALSE))," ",VLOOKUP($B174,'Race 2'!$B$11:$G$34,6,FALSE))</f>
        <v xml:space="preserve"> </v>
      </c>
      <c r="F174" s="58" t="str">
        <f>IF(ISERROR(VLOOKUP($B174,'Race 2'!$B$11:$H$34,7,FALSE)),"0",VLOOKUP($B174,'Race 2'!$B$11:$H$34,7,FALSE))</f>
        <v>0</v>
      </c>
      <c r="G174" s="99" t="str">
        <f>IF(ISERROR(VLOOKUP($B174,'Race 3'!$B$11:$G$37,6,FALSE))," ",VLOOKUP($B174,'Race 3'!$B$11:$G$37,6,FALSE))</f>
        <v xml:space="preserve"> </v>
      </c>
      <c r="H174" s="58" t="str">
        <f>IF(ISERROR(VLOOKUP($B174,'Race 3'!$B$11:$H$37,7,FALSE)),"0",VLOOKUP($B174,'Race 3'!$B$11:$H$37,7,FALSE))</f>
        <v>0</v>
      </c>
      <c r="I174" s="57" t="str">
        <f>IF(ISERROR(VLOOKUP($B174,'Race 4'!$B$11:$G$39,6,FALSE))," ",VLOOKUP($B174,'Race 4'!$B$11:$G$39,6,FALSE))</f>
        <v xml:space="preserve"> </v>
      </c>
      <c r="J174" s="58" t="str">
        <f>IF(ISERROR(VLOOKUP($B174,'Race 4'!$B$11:$H$39,7,FALSE)),"0",VLOOKUP($B174,'Race 4'!$B$11:$H$39,7,FALSE))</f>
        <v>0</v>
      </c>
      <c r="K174" s="57" t="str">
        <f>IF(ISERROR(VLOOKUP($B174,'Race 5'!$B$11:$H$37,6,FALSE))," ",VLOOKUP($B174,'Race 5'!$B$11:$H$37,6,FALSE))</f>
        <v xml:space="preserve"> </v>
      </c>
      <c r="L174" s="58" t="str">
        <f>IF(ISERROR(VLOOKUP($B174,'Race 5'!$B$11:$H$37,7,FALSE)),"0",VLOOKUP($B174,'Race 5'!$B$11:$H$37,7,FALSE))</f>
        <v>0</v>
      </c>
      <c r="M174" s="57" t="str">
        <f>IF(ISERROR(VLOOKUP($B174,'Race 6'!$B$11:$H$50,6,FALSE))," ",VLOOKUP($B174,'Race 6'!$B$11:$H$50,6,FALSE))</f>
        <v xml:space="preserve"> </v>
      </c>
      <c r="N174" s="58" t="str">
        <f>IF(ISERROR(VLOOKUP($B174,'Race 6'!$B$11:$H$50,7,FALSE)),"0",VLOOKUP($B174,'Race 6'!$B$11:$H$50,7,FALSE))</f>
        <v>0</v>
      </c>
      <c r="O174" s="57" t="str">
        <f>IF(ISERROR(VLOOKUP($B174,'Race 7'!$B$11:$H$37,6,FALSE))," ",VLOOKUP($B174,'Race 7'!$B$11:$H$37,6,FALSE))</f>
        <v xml:space="preserve"> </v>
      </c>
      <c r="P174" s="58" t="str">
        <f>IF(ISERROR(VLOOKUP($B174,'Race 7'!$B$11:$H$37,7,FALSE)),"0",VLOOKUP($B174,'Race 7'!$B$11:$H$37,7,FALSE))</f>
        <v>0</v>
      </c>
      <c r="Q174" s="57" t="str">
        <f>IF(ISERROR(VLOOKUP($B174,'Race 8'!$B$11:$H$37,6,FALSE))," ",VLOOKUP($B174,'Race 8'!$B$11:$H$37,6,FALSE))</f>
        <v xml:space="preserve"> </v>
      </c>
      <c r="R174" s="58" t="str">
        <f>IF(ISERROR(VLOOKUP($B174,'Race 8'!$B$11:$H$37,7,FALSE)),"0",VLOOKUP($B174,'Race 8'!$B$11:$H$37,7,FALSE))</f>
        <v>0</v>
      </c>
      <c r="S174" s="57" t="str">
        <f>IF(ISERROR(VLOOKUP($B174,'Race 9'!$B$11:$H$37,6,FALSE))," ",VLOOKUP($B174,'Race 9'!$B$11:$H$37,6,FALSE))</f>
        <v xml:space="preserve"> </v>
      </c>
      <c r="T174" s="58" t="str">
        <f>IF(ISERROR(VLOOKUP($B174,'Race 9'!$B$11:$H$37,7,FALSE)),"0",VLOOKUP($B174,'Race 9'!$B$11:$H$37,7,FALSE))</f>
        <v>0</v>
      </c>
      <c r="U174" s="57" t="str">
        <f>IF(ISERROR(VLOOKUP($B174,'Race 10'!$B$11:$H$35,6,FALSE))," ",VLOOKUP($B174,'Race 10'!$B$11:$H$35,6,FALSE))</f>
        <v xml:space="preserve"> </v>
      </c>
      <c r="V174" s="58" t="str">
        <f>IF(ISERROR(VLOOKUP($B174,'Race 10'!$B$11:$H$35,7,FALSE)),"0",VLOOKUP($B174,'Race 10'!$B$11:$H$35,7,FALSE))</f>
        <v>0</v>
      </c>
      <c r="W174" s="57" t="str">
        <f>IF(ISERROR(VLOOKUP($B174,'Race 11'!$B$11:$H$37,6,FALSE))," ",VLOOKUP($B174,'Race 11'!$B$11:$H$37,6,FALSE))</f>
        <v xml:space="preserve"> </v>
      </c>
      <c r="X174" s="58" t="str">
        <f>IF(ISERROR(VLOOKUP($B174,'Race 11'!$B$11:$H$37,7,FALSE)),"0",VLOOKUP($B174,'Race 11'!$B$11:$H$37,7,FALSE))</f>
        <v>0</v>
      </c>
      <c r="Y174" s="57" t="str">
        <f>IF(ISERROR(VLOOKUP($B174,'Race 12'!$B$11:$H$41,6,FALSE))," ",VLOOKUP($B174,'Race 12'!$B$11:$H$41,6,FALSE))</f>
        <v xml:space="preserve"> </v>
      </c>
      <c r="Z174" s="58" t="str">
        <f>IF(ISERROR(VLOOKUP($B174,'Race 12'!$B$11:$H$41,7,FALSE)),"0",VLOOKUP($B174,'Race 12'!$B$11:$H$41,7,FALSE))</f>
        <v>0</v>
      </c>
      <c r="AA174" s="100">
        <f t="shared" si="14"/>
        <v>0</v>
      </c>
      <c r="AB174" s="54">
        <f t="shared" si="15"/>
        <v>0</v>
      </c>
      <c r="AC174" s="53"/>
      <c r="AD174" s="3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1:48" ht="22.5" hidden="1" customHeight="1">
      <c r="A175" s="77">
        <v>85</v>
      </c>
      <c r="B175" s="56"/>
      <c r="C175" s="99" t="str">
        <f>IF(ISERROR(VLOOKUP(B175,'Race 1'!$B$11:$H$43,6,FALSE))," ",VLOOKUP(B175,'Race 1'!$B$11:$H$43,6,FALSE))</f>
        <v xml:space="preserve"> </v>
      </c>
      <c r="D175" s="58" t="str">
        <f>IF(ISERROR(VLOOKUP(B175,'Race 1'!$B$11:$H$43,7,FALSE)),"0",VLOOKUP(B175,'Race 1'!$B$11:$H$43,7,FALSE))</f>
        <v>0</v>
      </c>
      <c r="E175" s="99" t="str">
        <f>IF(ISERROR(VLOOKUP($B175,'Race 2'!$B$11:$G$34,6,FALSE))," ",VLOOKUP($B175,'Race 2'!$B$11:$G$34,6,FALSE))</f>
        <v xml:space="preserve"> </v>
      </c>
      <c r="F175" s="58" t="str">
        <f>IF(ISERROR(VLOOKUP($B175,'Race 2'!$B$11:$H$34,7,FALSE)),"0",VLOOKUP($B175,'Race 2'!$B$11:$H$34,7,FALSE))</f>
        <v>0</v>
      </c>
      <c r="G175" s="99" t="str">
        <f>IF(ISERROR(VLOOKUP($B175,'Race 3'!$B$11:$G$37,6,FALSE))," ",VLOOKUP($B175,'Race 3'!$B$11:$G$37,6,FALSE))</f>
        <v xml:space="preserve"> </v>
      </c>
      <c r="H175" s="58" t="str">
        <f>IF(ISERROR(VLOOKUP($B175,'Race 3'!$B$11:$H$37,7,FALSE)),"0",VLOOKUP($B175,'Race 3'!$B$11:$H$37,7,FALSE))</f>
        <v>0</v>
      </c>
      <c r="I175" s="57" t="str">
        <f>IF(ISERROR(VLOOKUP($B175,'Race 4'!$B$11:$G$39,6,FALSE))," ",VLOOKUP($B175,'Race 4'!$B$11:$G$39,6,FALSE))</f>
        <v xml:space="preserve"> </v>
      </c>
      <c r="J175" s="58" t="str">
        <f>IF(ISERROR(VLOOKUP($B175,'Race 4'!$B$11:$H$39,7,FALSE)),"0",VLOOKUP($B175,'Race 4'!$B$11:$H$39,7,FALSE))</f>
        <v>0</v>
      </c>
      <c r="K175" s="57" t="str">
        <f>IF(ISERROR(VLOOKUP($B175,'Race 5'!$B$11:$H$37,6,FALSE))," ",VLOOKUP($B175,'Race 5'!$B$11:$H$37,6,FALSE))</f>
        <v xml:space="preserve"> </v>
      </c>
      <c r="L175" s="58" t="str">
        <f>IF(ISERROR(VLOOKUP($B175,'Race 5'!$B$11:$H$37,7,FALSE)),"0",VLOOKUP($B175,'Race 5'!$B$11:$H$37,7,FALSE))</f>
        <v>0</v>
      </c>
      <c r="M175" s="57" t="str">
        <f>IF(ISERROR(VLOOKUP($B175,'Race 6'!$B$11:$H$50,6,FALSE))," ",VLOOKUP($B175,'Race 6'!$B$11:$H$50,6,FALSE))</f>
        <v xml:space="preserve"> </v>
      </c>
      <c r="N175" s="58" t="str">
        <f>IF(ISERROR(VLOOKUP($B175,'Race 6'!$B$11:$H$50,7,FALSE)),"0",VLOOKUP($B175,'Race 6'!$B$11:$H$50,7,FALSE))</f>
        <v>0</v>
      </c>
      <c r="O175" s="57" t="str">
        <f>IF(ISERROR(VLOOKUP($B175,'Race 7'!$B$11:$H$37,6,FALSE))," ",VLOOKUP($B175,'Race 7'!$B$11:$H$37,6,FALSE))</f>
        <v xml:space="preserve"> </v>
      </c>
      <c r="P175" s="58" t="str">
        <f>IF(ISERROR(VLOOKUP($B175,'Race 7'!$B$11:$H$37,7,FALSE)),"0",VLOOKUP($B175,'Race 7'!$B$11:$H$37,7,FALSE))</f>
        <v>0</v>
      </c>
      <c r="Q175" s="57" t="str">
        <f>IF(ISERROR(VLOOKUP($B175,'Race 8'!$B$11:$H$37,6,FALSE))," ",VLOOKUP($B175,'Race 8'!$B$11:$H$37,6,FALSE))</f>
        <v xml:space="preserve"> </v>
      </c>
      <c r="R175" s="58" t="str">
        <f>IF(ISERROR(VLOOKUP($B175,'Race 8'!$B$11:$H$37,7,FALSE)),"0",VLOOKUP($B175,'Race 8'!$B$11:$H$37,7,FALSE))</f>
        <v>0</v>
      </c>
      <c r="S175" s="57" t="str">
        <f>IF(ISERROR(VLOOKUP($B175,'Race 9'!$B$11:$H$37,6,FALSE))," ",VLOOKUP($B175,'Race 9'!$B$11:$H$37,6,FALSE))</f>
        <v xml:space="preserve"> </v>
      </c>
      <c r="T175" s="58" t="str">
        <f>IF(ISERROR(VLOOKUP($B175,'Race 9'!$B$11:$H$37,7,FALSE)),"0",VLOOKUP($B175,'Race 9'!$B$11:$H$37,7,FALSE))</f>
        <v>0</v>
      </c>
      <c r="U175" s="57" t="str">
        <f>IF(ISERROR(VLOOKUP($B175,'Race 10'!$B$11:$H$35,6,FALSE))," ",VLOOKUP($B175,'Race 10'!$B$11:$H$35,6,FALSE))</f>
        <v xml:space="preserve"> </v>
      </c>
      <c r="V175" s="58" t="str">
        <f>IF(ISERROR(VLOOKUP($B175,'Race 10'!$B$11:$H$35,7,FALSE)),"0",VLOOKUP($B175,'Race 10'!$B$11:$H$35,7,FALSE))</f>
        <v>0</v>
      </c>
      <c r="W175" s="57" t="str">
        <f>IF(ISERROR(VLOOKUP($B175,'Race 11'!$B$11:$H$37,6,FALSE))," ",VLOOKUP($B175,'Race 11'!$B$11:$H$37,6,FALSE))</f>
        <v xml:space="preserve"> </v>
      </c>
      <c r="X175" s="58" t="str">
        <f>IF(ISERROR(VLOOKUP($B175,'Race 11'!$B$11:$H$37,7,FALSE)),"0",VLOOKUP($B175,'Race 11'!$B$11:$H$37,7,FALSE))</f>
        <v>0</v>
      </c>
      <c r="Y175" s="57" t="str">
        <f>IF(ISERROR(VLOOKUP($B175,'Race 12'!$B$11:$H$41,6,FALSE))," ",VLOOKUP($B175,'Race 12'!$B$11:$H$41,6,FALSE))</f>
        <v xml:space="preserve"> </v>
      </c>
      <c r="Z175" s="58" t="str">
        <f>IF(ISERROR(VLOOKUP($B175,'Race 12'!$B$11:$H$41,7,FALSE)),"0",VLOOKUP($B175,'Race 12'!$B$11:$H$41,7,FALSE))</f>
        <v>0</v>
      </c>
      <c r="AA175" s="100">
        <f t="shared" si="14"/>
        <v>0</v>
      </c>
      <c r="AB175" s="54">
        <f t="shared" si="15"/>
        <v>0</v>
      </c>
      <c r="AC175" s="53"/>
      <c r="AD175" s="34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1:48" ht="22.5" hidden="1" customHeight="1">
      <c r="A176" s="77">
        <v>86</v>
      </c>
      <c r="B176" s="56"/>
      <c r="C176" s="99" t="str">
        <f>IF(ISERROR(VLOOKUP(B176,'Race 1'!$B$11:$H$43,6,FALSE))," ",VLOOKUP(B176,'Race 1'!$B$11:$H$43,6,FALSE))</f>
        <v xml:space="preserve"> </v>
      </c>
      <c r="D176" s="58" t="str">
        <f>IF(ISERROR(VLOOKUP(B176,'Race 1'!$B$11:$H$43,7,FALSE)),"0",VLOOKUP(B176,'Race 1'!$B$11:$H$43,7,FALSE))</f>
        <v>0</v>
      </c>
      <c r="E176" s="99" t="str">
        <f>IF(ISERROR(VLOOKUP($B176,'Race 2'!$B$11:$G$34,6,FALSE))," ",VLOOKUP($B176,'Race 2'!$B$11:$G$34,6,FALSE))</f>
        <v xml:space="preserve"> </v>
      </c>
      <c r="F176" s="58" t="str">
        <f>IF(ISERROR(VLOOKUP($B176,'Race 2'!$B$11:$H$34,7,FALSE)),"0",VLOOKUP($B176,'Race 2'!$B$11:$H$34,7,FALSE))</f>
        <v>0</v>
      </c>
      <c r="G176" s="99" t="str">
        <f>IF(ISERROR(VLOOKUP($B176,'Race 3'!$B$11:$G$37,6,FALSE))," ",VLOOKUP($B176,'Race 3'!$B$11:$G$37,6,FALSE))</f>
        <v xml:space="preserve"> </v>
      </c>
      <c r="H176" s="58" t="str">
        <f>IF(ISERROR(VLOOKUP($B176,'Race 3'!$B$11:$H$37,7,FALSE)),"0",VLOOKUP($B176,'Race 3'!$B$11:$H$37,7,FALSE))</f>
        <v>0</v>
      </c>
      <c r="I176" s="57" t="str">
        <f>IF(ISERROR(VLOOKUP($B176,'Race 4'!$B$11:$G$39,6,FALSE))," ",VLOOKUP($B176,'Race 4'!$B$11:$G$39,6,FALSE))</f>
        <v xml:space="preserve"> </v>
      </c>
      <c r="J176" s="58" t="str">
        <f>IF(ISERROR(VLOOKUP($B176,'Race 4'!$B$11:$H$39,7,FALSE)),"0",VLOOKUP($B176,'Race 4'!$B$11:$H$39,7,FALSE))</f>
        <v>0</v>
      </c>
      <c r="K176" s="57" t="str">
        <f>IF(ISERROR(VLOOKUP($B176,'Race 5'!$B$11:$H$37,6,FALSE))," ",VLOOKUP($B176,'Race 5'!$B$11:$H$37,6,FALSE))</f>
        <v xml:space="preserve"> </v>
      </c>
      <c r="L176" s="58" t="str">
        <f>IF(ISERROR(VLOOKUP($B176,'Race 5'!$B$11:$H$37,7,FALSE)),"0",VLOOKUP($B176,'Race 5'!$B$11:$H$37,7,FALSE))</f>
        <v>0</v>
      </c>
      <c r="M176" s="57" t="str">
        <f>IF(ISERROR(VLOOKUP($B176,'Race 6'!$B$11:$H$50,6,FALSE))," ",VLOOKUP($B176,'Race 6'!$B$11:$H$50,6,FALSE))</f>
        <v xml:space="preserve"> </v>
      </c>
      <c r="N176" s="58" t="str">
        <f>IF(ISERROR(VLOOKUP($B176,'Race 6'!$B$11:$H$50,7,FALSE)),"0",VLOOKUP($B176,'Race 6'!$B$11:$H$50,7,FALSE))</f>
        <v>0</v>
      </c>
      <c r="O176" s="57" t="str">
        <f>IF(ISERROR(VLOOKUP($B176,'Race 7'!$B$11:$H$37,6,FALSE))," ",VLOOKUP($B176,'Race 7'!$B$11:$H$37,6,FALSE))</f>
        <v xml:space="preserve"> </v>
      </c>
      <c r="P176" s="58" t="str">
        <f>IF(ISERROR(VLOOKUP($B176,'Race 7'!$B$11:$H$37,7,FALSE)),"0",VLOOKUP($B176,'Race 7'!$B$11:$H$37,7,FALSE))</f>
        <v>0</v>
      </c>
      <c r="Q176" s="57" t="str">
        <f>IF(ISERROR(VLOOKUP($B176,'Race 8'!$B$11:$H$37,6,FALSE))," ",VLOOKUP($B176,'Race 8'!$B$11:$H$37,6,FALSE))</f>
        <v xml:space="preserve"> </v>
      </c>
      <c r="R176" s="58" t="str">
        <f>IF(ISERROR(VLOOKUP($B176,'Race 8'!$B$11:$H$37,7,FALSE)),"0",VLOOKUP($B176,'Race 8'!$B$11:$H$37,7,FALSE))</f>
        <v>0</v>
      </c>
      <c r="S176" s="57" t="str">
        <f>IF(ISERROR(VLOOKUP($B176,'Race 9'!$B$11:$H$37,6,FALSE))," ",VLOOKUP($B176,'Race 9'!$B$11:$H$37,6,FALSE))</f>
        <v xml:space="preserve"> </v>
      </c>
      <c r="T176" s="58" t="str">
        <f>IF(ISERROR(VLOOKUP($B176,'Race 9'!$B$11:$H$37,7,FALSE)),"0",VLOOKUP($B176,'Race 9'!$B$11:$H$37,7,FALSE))</f>
        <v>0</v>
      </c>
      <c r="U176" s="57" t="str">
        <f>IF(ISERROR(VLOOKUP($B176,'Race 10'!$B$11:$H$35,6,FALSE))," ",VLOOKUP($B176,'Race 10'!$B$11:$H$35,6,FALSE))</f>
        <v xml:space="preserve"> </v>
      </c>
      <c r="V176" s="58" t="str">
        <f>IF(ISERROR(VLOOKUP($B176,'Race 10'!$B$11:$H$35,7,FALSE)),"0",VLOOKUP($B176,'Race 10'!$B$11:$H$35,7,FALSE))</f>
        <v>0</v>
      </c>
      <c r="W176" s="57" t="str">
        <f>IF(ISERROR(VLOOKUP($B176,'Race 11'!$B$11:$H$37,6,FALSE))," ",VLOOKUP($B176,'Race 11'!$B$11:$H$37,6,FALSE))</f>
        <v xml:space="preserve"> </v>
      </c>
      <c r="X176" s="58" t="str">
        <f>IF(ISERROR(VLOOKUP($B176,'Race 11'!$B$11:$H$37,7,FALSE)),"0",VLOOKUP($B176,'Race 11'!$B$11:$H$37,7,FALSE))</f>
        <v>0</v>
      </c>
      <c r="Y176" s="57" t="str">
        <f>IF(ISERROR(VLOOKUP($B176,'Race 12'!$B$11:$H$41,6,FALSE))," ",VLOOKUP($B176,'Race 12'!$B$11:$H$41,6,FALSE))</f>
        <v xml:space="preserve"> </v>
      </c>
      <c r="Z176" s="58" t="str">
        <f>IF(ISERROR(VLOOKUP($B176,'Race 12'!$B$11:$H$41,7,FALSE)),"0",VLOOKUP($B176,'Race 12'!$B$11:$H$41,7,FALSE))</f>
        <v>0</v>
      </c>
      <c r="AA176" s="100">
        <f t="shared" si="14"/>
        <v>0</v>
      </c>
      <c r="AB176" s="54">
        <f t="shared" si="15"/>
        <v>0</v>
      </c>
      <c r="AC176" s="53"/>
      <c r="AD176" s="34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1:48" ht="22.5" hidden="1" customHeight="1">
      <c r="A177" s="77">
        <v>87</v>
      </c>
      <c r="B177" s="56"/>
      <c r="C177" s="99" t="str">
        <f>IF(ISERROR(VLOOKUP(B177,'Race 1'!$B$11:$H$43,6,FALSE))," ",VLOOKUP(B177,'Race 1'!$B$11:$H$43,6,FALSE))</f>
        <v xml:space="preserve"> </v>
      </c>
      <c r="D177" s="58" t="str">
        <f>IF(ISERROR(VLOOKUP(B177,'Race 1'!$B$11:$H$43,7,FALSE)),"0",VLOOKUP(B177,'Race 1'!$B$11:$H$43,7,FALSE))</f>
        <v>0</v>
      </c>
      <c r="E177" s="99" t="str">
        <f>IF(ISERROR(VLOOKUP($B177,'Race 2'!$B$11:$G$34,6,FALSE))," ",VLOOKUP($B177,'Race 2'!$B$11:$G$34,6,FALSE))</f>
        <v xml:space="preserve"> </v>
      </c>
      <c r="F177" s="58" t="str">
        <f>IF(ISERROR(VLOOKUP($B177,'Race 2'!$B$11:$H$34,7,FALSE)),"0",VLOOKUP($B177,'Race 2'!$B$11:$H$34,7,FALSE))</f>
        <v>0</v>
      </c>
      <c r="G177" s="99" t="str">
        <f>IF(ISERROR(VLOOKUP($B177,'Race 3'!$B$11:$G$37,6,FALSE))," ",VLOOKUP($B177,'Race 3'!$B$11:$G$37,6,FALSE))</f>
        <v xml:space="preserve"> </v>
      </c>
      <c r="H177" s="58" t="str">
        <f>IF(ISERROR(VLOOKUP($B177,'Race 3'!$B$11:$H$37,7,FALSE)),"0",VLOOKUP($B177,'Race 3'!$B$11:$H$37,7,FALSE))</f>
        <v>0</v>
      </c>
      <c r="I177" s="57" t="str">
        <f>IF(ISERROR(VLOOKUP($B177,'Race 4'!$B$11:$G$39,6,FALSE))," ",VLOOKUP($B177,'Race 4'!$B$11:$G$39,6,FALSE))</f>
        <v xml:space="preserve"> </v>
      </c>
      <c r="J177" s="58" t="str">
        <f>IF(ISERROR(VLOOKUP($B177,'Race 4'!$B$11:$H$39,7,FALSE)),"0",VLOOKUP($B177,'Race 4'!$B$11:$H$39,7,FALSE))</f>
        <v>0</v>
      </c>
      <c r="K177" s="57" t="str">
        <f>IF(ISERROR(VLOOKUP($B177,'Race 5'!$B$11:$H$37,6,FALSE))," ",VLOOKUP($B177,'Race 5'!$B$11:$H$37,6,FALSE))</f>
        <v xml:space="preserve"> </v>
      </c>
      <c r="L177" s="58" t="str">
        <f>IF(ISERROR(VLOOKUP($B177,'Race 5'!$B$11:$H$37,7,FALSE)),"0",VLOOKUP($B177,'Race 5'!$B$11:$H$37,7,FALSE))</f>
        <v>0</v>
      </c>
      <c r="M177" s="57" t="str">
        <f>IF(ISERROR(VLOOKUP($B177,'Race 6'!$B$11:$H$50,6,FALSE))," ",VLOOKUP($B177,'Race 6'!$B$11:$H$50,6,FALSE))</f>
        <v xml:space="preserve"> </v>
      </c>
      <c r="N177" s="58" t="str">
        <f>IF(ISERROR(VLOOKUP($B177,'Race 6'!$B$11:$H$50,7,FALSE)),"0",VLOOKUP($B177,'Race 6'!$B$11:$H$50,7,FALSE))</f>
        <v>0</v>
      </c>
      <c r="O177" s="57" t="str">
        <f>IF(ISERROR(VLOOKUP($B177,'Race 7'!$B$11:$H$37,6,FALSE))," ",VLOOKUP($B177,'Race 7'!$B$11:$H$37,6,FALSE))</f>
        <v xml:space="preserve"> </v>
      </c>
      <c r="P177" s="58" t="str">
        <f>IF(ISERROR(VLOOKUP($B177,'Race 7'!$B$11:$H$37,7,FALSE)),"0",VLOOKUP($B177,'Race 7'!$B$11:$H$37,7,FALSE))</f>
        <v>0</v>
      </c>
      <c r="Q177" s="57" t="str">
        <f>IF(ISERROR(VLOOKUP($B177,'Race 8'!$B$11:$H$37,6,FALSE))," ",VLOOKUP($B177,'Race 8'!$B$11:$H$37,6,FALSE))</f>
        <v xml:space="preserve"> </v>
      </c>
      <c r="R177" s="58" t="str">
        <f>IF(ISERROR(VLOOKUP($B177,'Race 8'!$B$11:$H$37,7,FALSE)),"0",VLOOKUP($B177,'Race 8'!$B$11:$H$37,7,FALSE))</f>
        <v>0</v>
      </c>
      <c r="S177" s="57" t="str">
        <f>IF(ISERROR(VLOOKUP($B177,'Race 9'!$B$11:$H$37,6,FALSE))," ",VLOOKUP($B177,'Race 9'!$B$11:$H$37,6,FALSE))</f>
        <v xml:space="preserve"> </v>
      </c>
      <c r="T177" s="58" t="str">
        <f>IF(ISERROR(VLOOKUP($B177,'Race 9'!$B$11:$H$37,7,FALSE)),"0",VLOOKUP($B177,'Race 9'!$B$11:$H$37,7,FALSE))</f>
        <v>0</v>
      </c>
      <c r="U177" s="57" t="str">
        <f>IF(ISERROR(VLOOKUP($B177,'Race 10'!$B$11:$H$35,6,FALSE))," ",VLOOKUP($B177,'Race 10'!$B$11:$H$35,6,FALSE))</f>
        <v xml:space="preserve"> </v>
      </c>
      <c r="V177" s="58" t="str">
        <f>IF(ISERROR(VLOOKUP($B177,'Race 10'!$B$11:$H$35,7,FALSE)),"0",VLOOKUP($B177,'Race 10'!$B$11:$H$35,7,FALSE))</f>
        <v>0</v>
      </c>
      <c r="W177" s="57" t="str">
        <f>IF(ISERROR(VLOOKUP($B177,'Race 11'!$B$11:$H$37,6,FALSE))," ",VLOOKUP($B177,'Race 11'!$B$11:$H$37,6,FALSE))</f>
        <v xml:space="preserve"> </v>
      </c>
      <c r="X177" s="58" t="str">
        <f>IF(ISERROR(VLOOKUP($B177,'Race 11'!$B$11:$H$37,7,FALSE)),"0",VLOOKUP($B177,'Race 11'!$B$11:$H$37,7,FALSE))</f>
        <v>0</v>
      </c>
      <c r="Y177" s="57" t="str">
        <f>IF(ISERROR(VLOOKUP($B177,'Race 12'!$B$11:$H$41,6,FALSE))," ",VLOOKUP($B177,'Race 12'!$B$11:$H$41,6,FALSE))</f>
        <v xml:space="preserve"> </v>
      </c>
      <c r="Z177" s="58" t="str">
        <f>IF(ISERROR(VLOOKUP($B177,'Race 12'!$B$11:$H$41,7,FALSE)),"0",VLOOKUP($B177,'Race 12'!$B$11:$H$41,7,FALSE))</f>
        <v>0</v>
      </c>
      <c r="AA177" s="100">
        <f t="shared" si="14"/>
        <v>0</v>
      </c>
      <c r="AB177" s="54">
        <f t="shared" si="15"/>
        <v>0</v>
      </c>
      <c r="AC177" s="53"/>
      <c r="AD177" s="34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1:48" ht="22.5" hidden="1" customHeight="1" thickBot="1">
      <c r="A178" s="77">
        <v>88</v>
      </c>
      <c r="B178" s="76"/>
      <c r="C178" s="98" t="str">
        <f>IF(ISERROR(VLOOKUP(B178,'Race 1'!$B$11:$H$43,6,FALSE))," ",VLOOKUP(B178,'Race 1'!$B$11:$H$43,6,FALSE))</f>
        <v xml:space="preserve"> </v>
      </c>
      <c r="D178" s="61" t="str">
        <f>IF(ISERROR(VLOOKUP(B178,'Race 1'!$B$11:$H$43,7,FALSE)),"0",VLOOKUP(B178,'Race 1'!$B$11:$H$43,7,FALSE))</f>
        <v>0</v>
      </c>
      <c r="E178" s="98" t="str">
        <f>IF(ISERROR(VLOOKUP($B178,'Race 2'!$B$11:$G$34,6,FALSE))," ",VLOOKUP($B178,'Race 2'!$B$11:$G$34,6,FALSE))</f>
        <v xml:space="preserve"> </v>
      </c>
      <c r="F178" s="61" t="str">
        <f>IF(ISERROR(VLOOKUP($B178,'Race 2'!$B$11:$H$34,7,FALSE)),"0",VLOOKUP($B178,'Race 2'!$B$11:$H$34,7,FALSE))</f>
        <v>0</v>
      </c>
      <c r="G178" s="98" t="str">
        <f>IF(ISERROR(VLOOKUP($B178,'Race 3'!$B$11:$G$37,6,FALSE))," ",VLOOKUP($B178,'Race 3'!$B$11:$G$37,6,FALSE))</f>
        <v xml:space="preserve"> </v>
      </c>
      <c r="H178" s="61" t="str">
        <f>IF(ISERROR(VLOOKUP($B178,'Race 3'!$B$11:$H$37,7,FALSE)),"0",VLOOKUP($B178,'Race 3'!$B$11:$H$37,7,FALSE))</f>
        <v>0</v>
      </c>
      <c r="I178" s="60" t="str">
        <f>IF(ISERROR(VLOOKUP($B178,'Race 4'!$B$11:$G$39,6,FALSE))," ",VLOOKUP($B178,'Race 4'!$B$11:$G$39,6,FALSE))</f>
        <v xml:space="preserve"> </v>
      </c>
      <c r="J178" s="61" t="str">
        <f>IF(ISERROR(VLOOKUP($B178,'Race 4'!$B$11:$H$39,7,FALSE)),"0",VLOOKUP($B178,'Race 4'!$B$11:$H$39,7,FALSE))</f>
        <v>0</v>
      </c>
      <c r="K178" s="60" t="str">
        <f>IF(ISERROR(VLOOKUP($B178,'Race 5'!$B$11:$H$37,6,FALSE))," ",VLOOKUP($B178,'Race 5'!$B$11:$H$37,6,FALSE))</f>
        <v xml:space="preserve"> </v>
      </c>
      <c r="L178" s="61" t="str">
        <f>IF(ISERROR(VLOOKUP($B178,'Race 5'!$B$11:$H$37,7,FALSE)),"0",VLOOKUP($B178,'Race 5'!$B$11:$H$37,7,FALSE))</f>
        <v>0</v>
      </c>
      <c r="M178" s="60" t="str">
        <f>IF(ISERROR(VLOOKUP($B178,'Race 6'!$B$11:$H$50,6,FALSE))," ",VLOOKUP($B178,'Race 6'!$B$11:$H$50,6,FALSE))</f>
        <v xml:space="preserve"> </v>
      </c>
      <c r="N178" s="61" t="str">
        <f>IF(ISERROR(VLOOKUP($B178,'Race 6'!$B$11:$H$50,7,FALSE)),"0",VLOOKUP($B178,'Race 6'!$B$11:$H$50,7,FALSE))</f>
        <v>0</v>
      </c>
      <c r="O178" s="60" t="str">
        <f>IF(ISERROR(VLOOKUP($B178,'Race 7'!$B$11:$H$37,6,FALSE))," ",VLOOKUP($B178,'Race 7'!$B$11:$H$37,6,FALSE))</f>
        <v xml:space="preserve"> </v>
      </c>
      <c r="P178" s="61" t="str">
        <f>IF(ISERROR(VLOOKUP($B178,'Race 7'!$B$11:$H$37,7,FALSE)),"0",VLOOKUP($B178,'Race 7'!$B$11:$H$37,7,FALSE))</f>
        <v>0</v>
      </c>
      <c r="Q178" s="60" t="str">
        <f>IF(ISERROR(VLOOKUP($B178,'Race 8'!$B$11:$H$37,6,FALSE))," ",VLOOKUP($B178,'Race 8'!$B$11:$H$37,6,FALSE))</f>
        <v xml:space="preserve"> </v>
      </c>
      <c r="R178" s="61" t="str">
        <f>IF(ISERROR(VLOOKUP($B178,'Race 8'!$B$11:$H$37,7,FALSE)),"0",VLOOKUP($B178,'Race 8'!$B$11:$H$37,7,FALSE))</f>
        <v>0</v>
      </c>
      <c r="S178" s="60" t="str">
        <f>IF(ISERROR(VLOOKUP($B178,'Race 9'!$B$11:$H$37,6,FALSE))," ",VLOOKUP($B178,'Race 9'!$B$11:$H$37,6,FALSE))</f>
        <v xml:space="preserve"> </v>
      </c>
      <c r="T178" s="61" t="str">
        <f>IF(ISERROR(VLOOKUP($B178,'Race 9'!$B$11:$H$37,7,FALSE)),"0",VLOOKUP($B178,'Race 9'!$B$11:$H$37,7,FALSE))</f>
        <v>0</v>
      </c>
      <c r="U178" s="60" t="str">
        <f>IF(ISERROR(VLOOKUP($B178,'Race 10'!$B$11:$H$35,6,FALSE))," ",VLOOKUP($B178,'Race 10'!$B$11:$H$35,6,FALSE))</f>
        <v xml:space="preserve"> </v>
      </c>
      <c r="V178" s="61" t="str">
        <f>IF(ISERROR(VLOOKUP($B178,'Race 10'!$B$11:$H$35,7,FALSE)),"0",VLOOKUP($B178,'Race 10'!$B$11:$H$35,7,FALSE))</f>
        <v>0</v>
      </c>
      <c r="W178" s="60" t="str">
        <f>IF(ISERROR(VLOOKUP($B178,'Race 11'!$B$11:$H$37,6,FALSE))," ",VLOOKUP($B178,'Race 11'!$B$11:$H$37,6,FALSE))</f>
        <v xml:space="preserve"> </v>
      </c>
      <c r="X178" s="61" t="str">
        <f>IF(ISERROR(VLOOKUP($B178,'Race 11'!$B$11:$H$37,7,FALSE)),"0",VLOOKUP($B178,'Race 11'!$B$11:$H$37,7,FALSE))</f>
        <v>0</v>
      </c>
      <c r="Y178" s="60" t="str">
        <f>IF(ISERROR(VLOOKUP($B178,'Race 12'!$B$11:$H$41,6,FALSE))," ",VLOOKUP($B178,'Race 12'!$B$11:$H$41,6,FALSE))</f>
        <v xml:space="preserve"> </v>
      </c>
      <c r="Z178" s="61" t="str">
        <f>IF(ISERROR(VLOOKUP($B178,'Race 12'!$B$11:$H$41,7,FALSE)),"0",VLOOKUP($B178,'Race 12'!$B$11:$H$41,7,FALSE))</f>
        <v>0</v>
      </c>
      <c r="AA178" s="128">
        <f t="shared" si="14"/>
        <v>0</v>
      </c>
      <c r="AB178" s="54">
        <f t="shared" si="15"/>
        <v>0</v>
      </c>
      <c r="AC178" s="53"/>
      <c r="AD178" s="34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1:48" ht="12">
      <c r="B179" s="33" t="s">
        <v>63</v>
      </c>
      <c r="C179" s="33"/>
      <c r="D179" s="35" t="str">
        <f>IF(SUM(D91:D178)-'Race 1'!$H$44=0,"ok","Error")</f>
        <v>ok</v>
      </c>
      <c r="E179" s="35"/>
      <c r="F179" s="35" t="str">
        <f>IF(SUM(F91:F178)-'Race 2'!$F$35=0,"ok","Error")</f>
        <v>ok</v>
      </c>
      <c r="G179" s="35"/>
      <c r="H179" s="35" t="str">
        <f>IF(SUM(H91:H178)-'Race 3'!$F$46=0,"ok","Error")</f>
        <v>ok</v>
      </c>
      <c r="I179" s="35"/>
      <c r="J179" s="35" t="str">
        <f>IF(SUM(J91:J178)-'Race 4'!$F$32=0,"ok","Error")</f>
        <v>ok</v>
      </c>
      <c r="K179" s="35"/>
      <c r="L179" s="35" t="str">
        <f>IF(SUM(L91:L178)-'Race 5'!F32=0,"ok","Error")</f>
        <v>ok</v>
      </c>
      <c r="M179" s="35"/>
      <c r="N179" s="35" t="str">
        <f>IF(SUM(N91:N178)-'Race 6'!F45=0,"ok","Error")</f>
        <v>ok</v>
      </c>
      <c r="O179" s="35"/>
      <c r="P179" s="35" t="str">
        <f>IF(SUM(P91:P178)-'Race 7'!F32=0,"ok","Error")</f>
        <v>ok</v>
      </c>
      <c r="Q179" s="35"/>
      <c r="R179" s="35" t="str">
        <f>IF(SUM(R91:R178)-'Race 8'!F32=0,"ok","Error")</f>
        <v>ok</v>
      </c>
      <c r="S179" s="35"/>
      <c r="T179" s="35" t="str">
        <f>IF(SUM(T91:T178)-'Race 9'!F32=0,"ok","Error")</f>
        <v>ok</v>
      </c>
      <c r="U179" s="35"/>
      <c r="V179" s="35" t="str">
        <f>IF(SUM(V91:V178)-'Race 10'!F32=0,"ok","Error")</f>
        <v>ok</v>
      </c>
      <c r="W179" s="35"/>
      <c r="X179" s="35" t="str">
        <f>IF(SUM(X91:X178)-'Race 11'!F32=0,"ok","Error")</f>
        <v>ok</v>
      </c>
      <c r="Y179" s="35"/>
      <c r="Z179" s="35" t="str">
        <f>IF(SUM(Z91:Z178)-'Race 12'!F36=0,"ok","Error")</f>
        <v>ok</v>
      </c>
      <c r="AA179" s="35"/>
      <c r="AB179" s="35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1:48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5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1:48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50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1:48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50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</row>
    <row r="183" spans="1:48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50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</row>
    <row r="184" spans="1:48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50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</row>
    <row r="185" spans="1:48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50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</row>
    <row r="186" spans="1:48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50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</row>
    <row r="187" spans="1:48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50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</row>
    <row r="188" spans="1:48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50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</row>
    <row r="189" spans="1:48">
      <c r="A189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50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</row>
    <row r="190" spans="1:48">
      <c r="A190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5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</row>
    <row r="191" spans="1:48">
      <c r="A191"/>
      <c r="AA191" s="50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</row>
    <row r="192" spans="1:48">
      <c r="A192"/>
      <c r="AA192" s="50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</row>
    <row r="193" spans="1:48">
      <c r="A193"/>
      <c r="AA193" s="50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</row>
    <row r="194" spans="1:48">
      <c r="A194"/>
      <c r="AA194" s="50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</row>
    <row r="195" spans="1:48">
      <c r="A195"/>
      <c r="AA195" s="50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</row>
    <row r="196" spans="1:48">
      <c r="A196"/>
      <c r="AA196" s="50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</row>
    <row r="197" spans="1:48">
      <c r="A197"/>
      <c r="AA197" s="50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</row>
    <row r="198" spans="1:48">
      <c r="A198"/>
      <c r="AA198" s="50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</row>
    <row r="199" spans="1:48">
      <c r="A199"/>
      <c r="AA199" s="50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</row>
    <row r="200" spans="1:48">
      <c r="A200"/>
      <c r="AA200" s="5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</row>
    <row r="201" spans="1:48">
      <c r="A201"/>
      <c r="AA201" s="50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</row>
    <row r="202" spans="1:48">
      <c r="A202"/>
      <c r="AA202" s="50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</row>
    <row r="203" spans="1:48">
      <c r="A203"/>
      <c r="AA203" s="50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</row>
    <row r="204" spans="1:48">
      <c r="A204"/>
      <c r="AA204" s="50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</row>
    <row r="205" spans="1:48">
      <c r="A205"/>
      <c r="AA205" s="50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</row>
    <row r="206" spans="1:48">
      <c r="A206"/>
      <c r="AA206" s="50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</row>
    <row r="207" spans="1:48">
      <c r="A207"/>
      <c r="AA207" s="50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</row>
    <row r="208" spans="1:48">
      <c r="A208"/>
      <c r="AA208" s="50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</row>
    <row r="209" spans="1:48">
      <c r="A209"/>
      <c r="AA209" s="50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</row>
    <row r="210" spans="1:48">
      <c r="A210"/>
      <c r="AA210" s="5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</row>
    <row r="211" spans="1:48">
      <c r="A211"/>
      <c r="AA211" s="50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</row>
    <row r="212" spans="1:48">
      <c r="A212"/>
      <c r="AA212" s="50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</row>
    <row r="213" spans="1:48">
      <c r="A213"/>
      <c r="AA213" s="50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</row>
    <row r="214" spans="1:48">
      <c r="A214"/>
      <c r="AA214" s="50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</row>
    <row r="215" spans="1:48">
      <c r="A215"/>
      <c r="AA215" s="50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</row>
    <row r="216" spans="1:48">
      <c r="A216"/>
      <c r="AA216" s="50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</row>
    <row r="217" spans="1:48">
      <c r="A217"/>
      <c r="AA217" s="50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</row>
    <row r="218" spans="1:48">
      <c r="A218"/>
      <c r="AA218" s="50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</row>
    <row r="219" spans="1:48">
      <c r="A219"/>
      <c r="AA219" s="50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</row>
    <row r="220" spans="1:48">
      <c r="A220"/>
      <c r="AA220" s="5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</row>
    <row r="221" spans="1:48">
      <c r="A221"/>
      <c r="AA221" s="50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</row>
    <row r="222" spans="1:48">
      <c r="A222"/>
      <c r="AA222" s="50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1:48">
      <c r="A223"/>
      <c r="AA223" s="50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1:48">
      <c r="A224"/>
      <c r="AA224" s="50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1:48">
      <c r="A225"/>
      <c r="AA225" s="50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1:48">
      <c r="A226"/>
      <c r="AA226" s="50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1:48">
      <c r="A227"/>
      <c r="AA227" s="50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1:48">
      <c r="A228"/>
      <c r="AA228" s="50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1:48">
      <c r="A229"/>
      <c r="AA229" s="50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1:48">
      <c r="A230"/>
      <c r="AA230" s="5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1:48">
      <c r="A231"/>
      <c r="AA231" s="50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1:48">
      <c r="A232"/>
      <c r="AA232" s="50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1:48">
      <c r="A233"/>
      <c r="AA233" s="50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1:48">
      <c r="A234"/>
      <c r="AA234" s="50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1:48">
      <c r="A235"/>
      <c r="AA235" s="50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1:48">
      <c r="A236"/>
      <c r="AA236" s="50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1:48">
      <c r="A237"/>
      <c r="AA237" s="50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1:48">
      <c r="A238"/>
      <c r="AA238" s="50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1:48">
      <c r="A239"/>
      <c r="AA239" s="50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1:48">
      <c r="A240"/>
      <c r="AA240" s="5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1:48">
      <c r="A241"/>
      <c r="AA241" s="50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1:48">
      <c r="A242"/>
      <c r="AA242" s="50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1:48">
      <c r="A243"/>
      <c r="AA243" s="50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1:48">
      <c r="A244"/>
      <c r="AA244" s="50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1:48">
      <c r="A245"/>
      <c r="AA245" s="50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1:48">
      <c r="A246"/>
      <c r="AA246" s="50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1:48">
      <c r="A247"/>
      <c r="AA247" s="50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</row>
    <row r="248" spans="1:48">
      <c r="A248"/>
      <c r="AA248" s="50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</row>
    <row r="249" spans="1:48">
      <c r="A249"/>
      <c r="AA249" s="50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</row>
    <row r="250" spans="1:48">
      <c r="A250"/>
      <c r="AA250" s="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</row>
    <row r="251" spans="1:48">
      <c r="A251"/>
      <c r="AA251" s="50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</row>
    <row r="252" spans="1:48">
      <c r="A252"/>
      <c r="AA252" s="50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</row>
    <row r="253" spans="1:48">
      <c r="A253"/>
      <c r="AA253" s="50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</row>
    <row r="254" spans="1:48">
      <c r="A254"/>
      <c r="AA254" s="50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</row>
    <row r="255" spans="1:48">
      <c r="A255"/>
      <c r="AA255" s="50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</row>
    <row r="256" spans="1:48">
      <c r="A256"/>
      <c r="AA256" s="50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</row>
    <row r="257" spans="1:48">
      <c r="A257"/>
      <c r="AA257" s="50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</row>
    <row r="258" spans="1:48">
      <c r="A258"/>
      <c r="AA258" s="50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</row>
    <row r="259" spans="1:48">
      <c r="A259"/>
      <c r="AA259" s="50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</row>
    <row r="260" spans="1:48">
      <c r="A260"/>
      <c r="AA260" s="5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</row>
    <row r="261" spans="1:48">
      <c r="A261"/>
      <c r="AA261" s="50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</row>
    <row r="262" spans="1:48">
      <c r="A262"/>
      <c r="AA262" s="50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</row>
    <row r="263" spans="1:48">
      <c r="A263"/>
      <c r="AA263" s="50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</row>
    <row r="264" spans="1:48">
      <c r="A264"/>
      <c r="AA264" s="50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</row>
    <row r="265" spans="1:48">
      <c r="A265"/>
      <c r="AA265" s="50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</row>
    <row r="266" spans="1:48">
      <c r="A266"/>
      <c r="AA266" s="50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</row>
    <row r="267" spans="1:48">
      <c r="A267"/>
      <c r="AA267" s="50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</row>
    <row r="268" spans="1:48">
      <c r="A268"/>
      <c r="AA268" s="50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</row>
    <row r="269" spans="1:48">
      <c r="A269"/>
      <c r="AA269" s="50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</row>
    <row r="270" spans="1:48">
      <c r="A270"/>
      <c r="AA270" s="5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</row>
    <row r="271" spans="1:48">
      <c r="A271"/>
      <c r="AA271" s="50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</row>
    <row r="272" spans="1:48">
      <c r="A272"/>
      <c r="AA272" s="50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</row>
    <row r="273" spans="1:48">
      <c r="A273"/>
      <c r="AA273" s="50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</row>
    <row r="274" spans="1:48">
      <c r="A274"/>
      <c r="AA274" s="50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</row>
    <row r="275" spans="1:48">
      <c r="A275"/>
      <c r="AA275" s="50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</row>
    <row r="276" spans="1:48">
      <c r="A276"/>
      <c r="AA276" s="50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</row>
    <row r="277" spans="1:48">
      <c r="A277"/>
      <c r="AA277" s="50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</row>
    <row r="278" spans="1:48">
      <c r="A278"/>
      <c r="AA278" s="50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</row>
    <row r="279" spans="1:48">
      <c r="A279"/>
      <c r="AA279" s="50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</row>
    <row r="280" spans="1:48">
      <c r="A280"/>
      <c r="AA280" s="5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</row>
    <row r="281" spans="1:48">
      <c r="A281"/>
      <c r="AA281" s="50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</row>
    <row r="282" spans="1:48">
      <c r="A282"/>
      <c r="AA282" s="50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</row>
    <row r="283" spans="1:48">
      <c r="A283"/>
      <c r="AA283" s="50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</row>
    <row r="284" spans="1:48">
      <c r="A284"/>
      <c r="AA284" s="50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</row>
    <row r="285" spans="1:48">
      <c r="A285"/>
      <c r="AA285" s="50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</row>
    <row r="286" spans="1:48">
      <c r="A286"/>
      <c r="AA286" s="50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</row>
    <row r="287" spans="1:48">
      <c r="A287"/>
      <c r="AA287" s="50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</row>
    <row r="288" spans="1:48">
      <c r="A288"/>
      <c r="AA288" s="50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</row>
    <row r="289" spans="1:48">
      <c r="A289"/>
      <c r="AA289" s="50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</row>
    <row r="290" spans="1:48">
      <c r="A290"/>
      <c r="AA290" s="5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</row>
    <row r="291" spans="1:48">
      <c r="A291"/>
      <c r="AA291" s="50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</row>
    <row r="292" spans="1:48">
      <c r="A292"/>
      <c r="AA292" s="50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</row>
    <row r="293" spans="1:48">
      <c r="A293"/>
      <c r="AA293" s="50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</row>
  </sheetData>
  <sheetProtection password="9D4B" sheet="1" objects="1" scenarios="1"/>
  <sortState ref="B91:AB149">
    <sortCondition descending="1" ref="AA91:AA149"/>
  </sortState>
  <mergeCells count="24">
    <mergeCell ref="K89:L89"/>
    <mergeCell ref="Q7:R7"/>
    <mergeCell ref="M7:N7"/>
    <mergeCell ref="O7:P7"/>
    <mergeCell ref="K7:L7"/>
    <mergeCell ref="S7:T7"/>
    <mergeCell ref="Q89:R89"/>
    <mergeCell ref="S89:T89"/>
    <mergeCell ref="M89:N89"/>
    <mergeCell ref="O89:P89"/>
    <mergeCell ref="C89:D89"/>
    <mergeCell ref="E89:F89"/>
    <mergeCell ref="G89:H89"/>
    <mergeCell ref="I89:J89"/>
    <mergeCell ref="C7:D7"/>
    <mergeCell ref="E7:F7"/>
    <mergeCell ref="G7:H7"/>
    <mergeCell ref="I7:J7"/>
    <mergeCell ref="U89:V89"/>
    <mergeCell ref="W89:X89"/>
    <mergeCell ref="Y89:Z89"/>
    <mergeCell ref="U7:V7"/>
    <mergeCell ref="W7:X7"/>
    <mergeCell ref="Y7:Z7"/>
  </mergeCells>
  <phoneticPr fontId="0" type="noConversion"/>
  <conditionalFormatting sqref="B91:AA178 B9:AA84">
    <cfRule type="expression" dxfId="88" priority="16" stopIfTrue="1">
      <formula>MOD(ROW(),2)=0</formula>
    </cfRule>
  </conditionalFormatting>
  <pageMargins left="0.39370078740157483" right="0.39370078740157483" top="0.23622047244094491" bottom="0.35433070866141736" header="0.19685039370078741" footer="0.31496062992125984"/>
  <rowBreaks count="1" manualBreakCount="1">
    <brk id="86" max="28" man="1"/>
  </rowBreaks>
  <drawing r:id="rId1"/>
  <extLst>
    <ext xmlns:mx="http://schemas.microsoft.com/office/mac/excel/2008/main" uri="{64002731-A6B0-56B0-2670-7721B7C09600}">
      <mx:PLV Mode="0" OnePage="0" WScale="53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AV122"/>
  <sheetViews>
    <sheetView zoomScale="70" zoomScaleNormal="70" zoomScalePageLayoutView="70" workbookViewId="0"/>
  </sheetViews>
  <sheetFormatPr baseColWidth="10" defaultColWidth="8.83203125" defaultRowHeight="18" x14ac:dyDescent="0"/>
  <cols>
    <col min="1" max="1" width="12.6640625" style="8" bestFit="1" customWidth="1"/>
    <col min="2" max="2" width="28.5" customWidth="1"/>
    <col min="3" max="8" width="8.83203125" customWidth="1"/>
    <col min="9" max="9" width="10.5" customWidth="1"/>
    <col min="10" max="10" width="8.83203125" customWidth="1"/>
    <col min="11" max="11" width="10.33203125" customWidth="1"/>
    <col min="12" max="12" width="9" customWidth="1"/>
    <col min="13" max="25" width="8.83203125" customWidth="1"/>
    <col min="26" max="26" width="8.6640625" customWidth="1"/>
    <col min="27" max="27" width="14" style="16" bestFit="1" customWidth="1"/>
    <col min="28" max="28" width="12.83203125" customWidth="1"/>
    <col min="29" max="29" width="40.6640625" customWidth="1"/>
  </cols>
  <sheetData>
    <row r="1" spans="1:48">
      <c r="A1" s="35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6"/>
    </row>
    <row r="2" spans="1:48">
      <c r="A2" s="35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6"/>
    </row>
    <row r="3" spans="1:48">
      <c r="A3" s="35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6"/>
    </row>
    <row r="4" spans="1:48" ht="21">
      <c r="A4" s="35"/>
      <c r="B4" s="47" t="s">
        <v>64</v>
      </c>
      <c r="C4" s="33"/>
      <c r="D4" s="33"/>
      <c r="E4" s="33"/>
      <c r="F4" s="47" t="str">
        <f>+'Summary Sheet Men'!F4</f>
        <v>2017/2018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6"/>
    </row>
    <row r="5" spans="1:48" ht="22" customHeight="1" thickBot="1">
      <c r="A5" s="35"/>
      <c r="B5" s="1" t="s">
        <v>231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6"/>
    </row>
    <row r="6" spans="1:48" ht="69" customHeight="1" thickBot="1">
      <c r="A6" s="35"/>
      <c r="B6" s="38" t="s">
        <v>139</v>
      </c>
      <c r="C6" s="39" t="str">
        <f>CONCATENATE(+'Race 1'!$F$5,"  ",'Race 1'!$B$7)</f>
        <v>Dorking 10  10 miles</v>
      </c>
      <c r="D6" s="40"/>
      <c r="E6" s="39" t="str">
        <f>CONCATENATE(+'Race 2'!$F$5,"  ",'Race 2'!$B$7)</f>
        <v>Claygate Country Five  5 miles</v>
      </c>
      <c r="F6" s="41"/>
      <c r="G6" s="39" t="str">
        <f>CONCATENATE(+'Race 3'!$F$5,"  ",'Race 3'!$B$7)</f>
        <v>Club Mile  1 mile</v>
      </c>
      <c r="H6" s="41"/>
      <c r="I6" s="39" t="str">
        <f>CONCATENATE(+'Race 4'!$F$5,"  ",'Race 4'!$B$7)</f>
        <v>Reigate Half  13.1 miles</v>
      </c>
      <c r="J6" s="41"/>
      <c r="K6" s="39" t="str">
        <f>CONCATENATE(+'Race 5'!$F$5,"  ",'Race 5'!$B$7)</f>
        <v>Titsey Trail  10 km</v>
      </c>
      <c r="L6" s="3"/>
      <c r="M6" s="13" t="str">
        <f>CONCATENATE(+'Race 6'!F5,"  ",'Race 6'!D7)</f>
        <v xml:space="preserve">Cross Country Race 1  </v>
      </c>
      <c r="N6" s="3"/>
      <c r="O6" s="39" t="str">
        <f>'Race 7'!F5</f>
        <v>Second Sunday Five</v>
      </c>
      <c r="P6" s="64"/>
      <c r="Q6" s="13" t="str">
        <f>CONCATENATE('Race 8'!F5,"  ",'Race 8'!B7)</f>
        <v>Kingston 10k  10 km</v>
      </c>
      <c r="R6" s="3"/>
      <c r="S6" s="13" t="str">
        <f>CONCATENATE('Race 9'!F5,"  ",'Race 9'!B7)</f>
        <v>Hogs Back  11.7 km</v>
      </c>
      <c r="T6" s="3"/>
      <c r="U6" s="13" t="str">
        <f>CONCATENATE('Race 10'!F5,"  ",'Race 10'!B7)</f>
        <v>TBC  TBC</v>
      </c>
      <c r="V6" s="3"/>
      <c r="W6" s="13" t="str">
        <f>CONCATENATE('Race 11'!F5,"  ",'Race 11'!B7)</f>
        <v>TBC  TBC</v>
      </c>
      <c r="X6" s="3"/>
      <c r="Y6" s="13" t="str">
        <f>CONCATENATE('Race 12'!F5,"  ",'Race 12'!B7)</f>
        <v>TBC  TBC</v>
      </c>
      <c r="Z6" s="3"/>
      <c r="AA6" s="42" t="s">
        <v>61</v>
      </c>
    </row>
    <row r="7" spans="1:48" thickBot="1">
      <c r="A7" s="78" t="s">
        <v>301</v>
      </c>
      <c r="B7" s="18"/>
      <c r="C7" s="252">
        <f>+'Race 1'!$B$6</f>
        <v>42890</v>
      </c>
      <c r="D7" s="253"/>
      <c r="E7" s="252">
        <f>+'Race 2'!$B$6</f>
        <v>42925</v>
      </c>
      <c r="F7" s="253"/>
      <c r="G7" s="252">
        <f>+'Race 3'!$B$6</f>
        <v>42970</v>
      </c>
      <c r="H7" s="253"/>
      <c r="I7" s="252">
        <f>+'Race 4'!$B$6</f>
        <v>42995</v>
      </c>
      <c r="J7" s="253"/>
      <c r="K7" s="252">
        <f>'Race 5'!B6</f>
        <v>43009</v>
      </c>
      <c r="L7" s="253"/>
      <c r="M7" s="252">
        <f>'Race 6'!B6</f>
        <v>43022</v>
      </c>
      <c r="N7" s="253"/>
      <c r="O7" s="252">
        <f>'Race 7'!B6</f>
        <v>43051</v>
      </c>
      <c r="P7" s="253"/>
      <c r="Q7" s="252">
        <f>'Race 8'!B6</f>
        <v>43065</v>
      </c>
      <c r="R7" s="253"/>
      <c r="S7" s="252">
        <f>'Race 9'!B6</f>
        <v>43079</v>
      </c>
      <c r="T7" s="253"/>
      <c r="U7" s="252" t="str">
        <f>'Race 10'!B6</f>
        <v>TBC</v>
      </c>
      <c r="V7" s="253"/>
      <c r="W7" s="252" t="str">
        <f>'Race 11'!B6</f>
        <v>TBC</v>
      </c>
      <c r="X7" s="253"/>
      <c r="Y7" s="252" t="str">
        <f>'Race 12'!B6</f>
        <v>TBC</v>
      </c>
      <c r="Z7" s="253"/>
      <c r="AA7" s="7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</row>
    <row r="8" spans="1:48" ht="19" thickBot="1">
      <c r="A8" s="78" t="s">
        <v>300</v>
      </c>
      <c r="B8" s="43"/>
      <c r="C8" s="44" t="s">
        <v>42</v>
      </c>
      <c r="D8" s="45" t="s">
        <v>43</v>
      </c>
      <c r="E8" s="44" t="s">
        <v>42</v>
      </c>
      <c r="F8" s="45" t="s">
        <v>43</v>
      </c>
      <c r="G8" s="44" t="s">
        <v>42</v>
      </c>
      <c r="H8" s="45" t="s">
        <v>43</v>
      </c>
      <c r="I8" s="44" t="s">
        <v>42</v>
      </c>
      <c r="J8" s="45" t="s">
        <v>43</v>
      </c>
      <c r="K8" s="44" t="s">
        <v>42</v>
      </c>
      <c r="L8" s="45" t="s">
        <v>43</v>
      </c>
      <c r="M8" s="44" t="s">
        <v>42</v>
      </c>
      <c r="N8" s="45" t="s">
        <v>43</v>
      </c>
      <c r="O8" s="44" t="s">
        <v>42</v>
      </c>
      <c r="P8" s="45" t="s">
        <v>43</v>
      </c>
      <c r="Q8" s="44" t="s">
        <v>42</v>
      </c>
      <c r="R8" s="45" t="s">
        <v>43</v>
      </c>
      <c r="S8" s="44" t="s">
        <v>42</v>
      </c>
      <c r="T8" s="45" t="s">
        <v>43</v>
      </c>
      <c r="U8" s="44" t="s">
        <v>42</v>
      </c>
      <c r="V8" s="45" t="s">
        <v>43</v>
      </c>
      <c r="W8" s="44" t="s">
        <v>42</v>
      </c>
      <c r="X8" s="45" t="s">
        <v>43</v>
      </c>
      <c r="Y8" s="44" t="s">
        <v>42</v>
      </c>
      <c r="Z8" s="45" t="s">
        <v>43</v>
      </c>
      <c r="AA8" s="46" t="s">
        <v>43</v>
      </c>
      <c r="AB8" s="32" t="s">
        <v>221</v>
      </c>
      <c r="AC8" s="32" t="s">
        <v>198</v>
      </c>
    </row>
    <row r="9" spans="1:48" ht="21" customHeight="1">
      <c r="A9" s="8">
        <v>1</v>
      </c>
      <c r="B9" s="59" t="s">
        <v>398</v>
      </c>
      <c r="C9" s="97">
        <f>IF(ISERROR(VLOOKUP(B9,'Race 1'!$K$11:$Q$30,4,FALSE))," ",VLOOKUP(B9,'Race 1'!$K$11:$Q$30,4,FALSE))</f>
        <v>5.6481481481481487E-2</v>
      </c>
      <c r="D9" s="58">
        <f>IF(ISERROR(VLOOKUP(B9,'Race 1'!$K$11:$Q$30,5,FALSE)),"0",VLOOKUP(B9,'Race 1'!$K$11:$Q$30,5,FALSE))</f>
        <v>20</v>
      </c>
      <c r="E9" s="97" t="str">
        <f>IF(ISERROR(VLOOKUP($B9,'Race 2'!$K$11:$Q$25,4,FALSE))," ",VLOOKUP($B9,'Race 2'!$K$11:$Q$25,4,FALSE))</f>
        <v xml:space="preserve"> </v>
      </c>
      <c r="F9" s="58" t="str">
        <f>IF(ISERROR(VLOOKUP($B9,'Race 2'!$K$11:$Q$25,5,FALSE)),"0",VLOOKUP($B9,'Race 2'!$K$11:$Q$25,5,FALSE))</f>
        <v>0</v>
      </c>
      <c r="G9" s="97" t="str">
        <f>IF(ISERROR(VLOOKUP($B9,'Race 3'!$K$11:$Q$36,4,FALSE))," ",VLOOKUP($B9,'Race 3'!$K$11:$Q$36,4,FALSE))</f>
        <v xml:space="preserve"> </v>
      </c>
      <c r="H9" s="58" t="str">
        <f>IF(ISERROR(VLOOKUP($B9,'Race 3'!$K$11:$Q$36,5,FALSE)),"0",VLOOKUP($B9,'Race 3'!$K$11:$Q$36,5,FALSE))</f>
        <v>0</v>
      </c>
      <c r="I9" s="97" t="str">
        <f>IF(ISERROR(VLOOKUP($B9,'Race 4'!$K$11:$Q$30,4,FALSE))," ",VLOOKUP($B9,'Race 4'!$K$11:$Q$30,4,FALSE))</f>
        <v xml:space="preserve"> </v>
      </c>
      <c r="J9" s="58" t="str">
        <f>IF(ISERROR(VLOOKUP($B9,'Race 4'!$K$11:$Q$30,5,FALSE)),"0",VLOOKUP($B9,'Race 4'!$K$11:$Q$30,5,FALSE))</f>
        <v>0</v>
      </c>
      <c r="K9" s="97" t="str">
        <f>IF(ISERROR(VLOOKUP($B9,'Race 5'!$K$11:$Q$38,4,FALSE))," ",VLOOKUP($B9,'Race 5'!$K$11:$Q$38,4,FALSE))</f>
        <v xml:space="preserve"> </v>
      </c>
      <c r="L9" s="58" t="str">
        <f>IF(ISERROR(VLOOKUP($B9,'Race 5'!$K$11:$Q$38,5,FALSE)),"0",VLOOKUP($B9,'Race 5'!$K$11:$Q$38,5,FALSE))</f>
        <v>0</v>
      </c>
      <c r="M9" s="97" t="str">
        <f>IF(ISERROR(VLOOKUP($B9,'Race 6'!$K$11:$Q$45,4,FALSE))," ",VLOOKUP($B9,'Race 6'!$K$11:$Q$45,4,FALSE))</f>
        <v xml:space="preserve"> </v>
      </c>
      <c r="N9" s="58" t="str">
        <f>IF(ISERROR(VLOOKUP($B9,'Race 6'!$K$11:$Q$45,5,FALSE)),"0",VLOOKUP($B9,'Race 6'!$K$11:$Q$45,5,FALSE))</f>
        <v>0</v>
      </c>
      <c r="O9" s="97" t="str">
        <f>IF(ISERROR(VLOOKUP($B9,'Race 7'!$K$11:$Q$38,4,FALSE))," ",VLOOKUP($B9,'Race 7'!$K$11:$Q$38,4,FALSE))</f>
        <v xml:space="preserve"> </v>
      </c>
      <c r="P9" s="58" t="str">
        <f>IF(ISERROR(VLOOKUP($B9,'Race 7'!$K$11:$Q$38,5,FALSE)),"0",VLOOKUP($B9,'Race 7'!$K$11:$Q$38,5,FALSE))</f>
        <v>0</v>
      </c>
      <c r="Q9" s="97" t="str">
        <f>IF(ISERROR(VLOOKUP($B9,'Race 8'!$K$11:$Q$35,4,FALSE))," ",VLOOKUP($B9,'Race 8'!$K$11:$Q$35,4,FALSE))</f>
        <v xml:space="preserve"> </v>
      </c>
      <c r="R9" s="58" t="str">
        <f>IF(ISERROR(VLOOKUP($B9,'Race 8'!$K$11:$Q$35,5,FALSE)),"0",VLOOKUP($B9,'Race 8'!$K$11:$Q$35,5,FALSE))</f>
        <v>0</v>
      </c>
      <c r="S9" s="97" t="str">
        <f>IF(ISERROR(VLOOKUP($B9,'Race 9'!$K$11:$Q$29,4,FALSE))," ",VLOOKUP($B9,'Race 9'!$K$11:$Q$29,4,FALSE))</f>
        <v xml:space="preserve"> </v>
      </c>
      <c r="T9" s="58" t="str">
        <f>IF(ISERROR(VLOOKUP($B9,'Race 9'!$K$11:$Q$29,5,FALSE)),"0",VLOOKUP($B9,'Race 9'!$K$11:$Q$29,5,FALSE))</f>
        <v>0</v>
      </c>
      <c r="U9" s="97" t="str">
        <f>IF(ISERROR(VLOOKUP($B9,'Race 10'!$K$11:$Q$35,4,FALSE))," ",VLOOKUP($B9,'Race 10'!$K$11:$Q$35,4,FALSE))</f>
        <v xml:space="preserve"> </v>
      </c>
      <c r="V9" s="58" t="str">
        <f>IF(ISERROR(VLOOKUP($B9,'Race 10'!$K$11:$Q$35,5,FALSE)),"0",VLOOKUP($B9,'Race 10'!$K$11:$Q$35,5,FALSE))</f>
        <v>0</v>
      </c>
      <c r="W9" s="97" t="str">
        <f>IF(ISERROR(VLOOKUP($B9,'Race 11'!$K$11:$Q$38,4,FALSE))," ",VLOOKUP($B9,'Race 11'!$K$11:$Q$38,4,FALSE))</f>
        <v xml:space="preserve"> </v>
      </c>
      <c r="X9" s="58" t="str">
        <f>IF(ISERROR(VLOOKUP($B9,'Race 11'!$K$11:$Q$38,5,FALSE)),"0",VLOOKUP($B9,'Race 11'!$K$11:$Q$38,5,FALSE))</f>
        <v>0</v>
      </c>
      <c r="Y9" s="97" t="str">
        <f>IF(ISERROR(VLOOKUP($B9,'Race 12'!$K$11:$Q$42,4,FALSE))," ",VLOOKUP($B9,'Race 12'!$K$11:$Q$42,4,FALSE))</f>
        <v xml:space="preserve"> </v>
      </c>
      <c r="Z9" s="58" t="str">
        <f>IF(ISERROR(VLOOKUP($B9,'Race 12'!$K$11:$Q$42,5,FALSE)),"0",VLOOKUP($B9,'Race 12'!$K$11:$Q$42,5,FALSE))</f>
        <v>0</v>
      </c>
      <c r="AA9" s="100">
        <f t="shared" ref="AA9:AA53" si="0">D9+F9+H9+J9+L9+N9+P9+R9+T9+V9+X9+Z9</f>
        <v>20</v>
      </c>
      <c r="AB9" s="54">
        <f t="shared" ref="AB9:AB53" si="1">COUNT(Z9,X9,V9,T9,R9,P9,N9,L9,J9,H9,F9,D9)</f>
        <v>1</v>
      </c>
      <c r="AC9" s="33"/>
      <c r="AD9" s="34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ht="21" customHeight="1">
      <c r="A10" s="8">
        <v>2</v>
      </c>
      <c r="B10" s="59" t="s">
        <v>751</v>
      </c>
      <c r="C10" s="97">
        <f>IF(ISERROR(VLOOKUP(B10,'Race 1'!$K$11:$Q$30,4,FALSE))," ",VLOOKUP(B10,'Race 1'!$K$11:$Q$30,4,FALSE))</f>
        <v>5.9826388888888887E-2</v>
      </c>
      <c r="D10" s="58">
        <f>IF(ISERROR(VLOOKUP(B10,'Race 1'!$K$11:$Q$30,5,FALSE)),"0",VLOOKUP(B10,'Race 1'!$K$11:$Q$30,5,FALSE))</f>
        <v>19</v>
      </c>
      <c r="E10" s="97" t="str">
        <f>IF(ISERROR(VLOOKUP($B10,'Race 2'!$K$11:$Q$25,4,FALSE))," ",VLOOKUP($B10,'Race 2'!$K$11:$Q$25,4,FALSE))</f>
        <v xml:space="preserve"> </v>
      </c>
      <c r="F10" s="58" t="str">
        <f>IF(ISERROR(VLOOKUP($B10,'Race 2'!$K$11:$Q$25,5,FALSE)),"0",VLOOKUP($B10,'Race 2'!$K$11:$Q$25,5,FALSE))</f>
        <v>0</v>
      </c>
      <c r="G10" s="97" t="str">
        <f>IF(ISERROR(VLOOKUP($B10,'Race 3'!$K$11:$Q$36,4,FALSE))," ",VLOOKUP($B10,'Race 3'!$K$11:$Q$36,4,FALSE))</f>
        <v xml:space="preserve"> </v>
      </c>
      <c r="H10" s="58" t="str">
        <f>IF(ISERROR(VLOOKUP($B10,'Race 3'!$K$11:$Q$36,5,FALSE)),"0",VLOOKUP($B10,'Race 3'!$K$11:$Q$36,5,FALSE))</f>
        <v>0</v>
      </c>
      <c r="I10" s="97" t="str">
        <f>IF(ISERROR(VLOOKUP($B10,'Race 4'!$K$11:$Q$30,4,FALSE))," ",VLOOKUP($B10,'Race 4'!$K$11:$Q$30,4,FALSE))</f>
        <v xml:space="preserve"> </v>
      </c>
      <c r="J10" s="58" t="str">
        <f>IF(ISERROR(VLOOKUP($B10,'Race 4'!$K$11:$Q$30,5,FALSE)),"0",VLOOKUP($B10,'Race 4'!$K$11:$Q$30,5,FALSE))</f>
        <v>0</v>
      </c>
      <c r="K10" s="97" t="str">
        <f>IF(ISERROR(VLOOKUP($B10,'Race 5'!$K$11:$Q$38,4,FALSE))," ",VLOOKUP($B10,'Race 5'!$K$11:$Q$38,4,FALSE))</f>
        <v xml:space="preserve"> </v>
      </c>
      <c r="L10" s="58" t="str">
        <f>IF(ISERROR(VLOOKUP($B10,'Race 5'!$K$11:$Q$38,5,FALSE)),"0",VLOOKUP($B10,'Race 5'!$K$11:$Q$38,5,FALSE))</f>
        <v>0</v>
      </c>
      <c r="M10" s="97" t="str">
        <f>IF(ISERROR(VLOOKUP($B10,'Race 6'!$K$11:$Q$45,4,FALSE))," ",VLOOKUP($B10,'Race 6'!$K$11:$Q$45,4,FALSE))</f>
        <v xml:space="preserve"> </v>
      </c>
      <c r="N10" s="58" t="str">
        <f>IF(ISERROR(VLOOKUP($B10,'Race 6'!$K$11:$Q$45,5,FALSE)),"0",VLOOKUP($B10,'Race 6'!$K$11:$Q$45,5,FALSE))</f>
        <v>0</v>
      </c>
      <c r="O10" s="97" t="str">
        <f>IF(ISERROR(VLOOKUP($B10,'Race 7'!$K$11:$Q$38,4,FALSE))," ",VLOOKUP($B10,'Race 7'!$K$11:$Q$38,4,FALSE))</f>
        <v xml:space="preserve"> </v>
      </c>
      <c r="P10" s="58" t="str">
        <f>IF(ISERROR(VLOOKUP($B10,'Race 7'!$K$11:$Q$38,5,FALSE)),"0",VLOOKUP($B10,'Race 7'!$K$11:$Q$38,5,FALSE))</f>
        <v>0</v>
      </c>
      <c r="Q10" s="97" t="str">
        <f>IF(ISERROR(VLOOKUP($B10,'Race 8'!$K$11:$Q$35,4,FALSE))," ",VLOOKUP($B10,'Race 8'!$K$11:$Q$35,4,FALSE))</f>
        <v xml:space="preserve"> </v>
      </c>
      <c r="R10" s="58" t="str">
        <f>IF(ISERROR(VLOOKUP($B10,'Race 8'!$K$11:$Q$35,5,FALSE)),"0",VLOOKUP($B10,'Race 8'!$K$11:$Q$35,5,FALSE))</f>
        <v>0</v>
      </c>
      <c r="S10" s="97" t="str">
        <f>IF(ISERROR(VLOOKUP($B10,'Race 9'!$K$11:$Q$29,4,FALSE))," ",VLOOKUP($B10,'Race 9'!$K$11:$Q$29,4,FALSE))</f>
        <v xml:space="preserve"> </v>
      </c>
      <c r="T10" s="58" t="str">
        <f>IF(ISERROR(VLOOKUP($B10,'Race 9'!$K$11:$Q$29,5,FALSE)),"0",VLOOKUP($B10,'Race 9'!$K$11:$Q$29,5,FALSE))</f>
        <v>0</v>
      </c>
      <c r="U10" s="97" t="str">
        <f>IF(ISERROR(VLOOKUP($B10,'Race 10'!$K$11:$Q$35,4,FALSE))," ",VLOOKUP($B10,'Race 10'!$K$11:$Q$35,4,FALSE))</f>
        <v xml:space="preserve"> </v>
      </c>
      <c r="V10" s="58" t="str">
        <f>IF(ISERROR(VLOOKUP($B10,'Race 10'!$K$11:$Q$35,5,FALSE)),"0",VLOOKUP($B10,'Race 10'!$K$11:$Q$35,5,FALSE))</f>
        <v>0</v>
      </c>
      <c r="W10" s="97" t="str">
        <f>IF(ISERROR(VLOOKUP($B10,'Race 11'!$K$11:$Q$38,4,FALSE))," ",VLOOKUP($B10,'Race 11'!$K$11:$Q$38,4,FALSE))</f>
        <v xml:space="preserve"> </v>
      </c>
      <c r="X10" s="58" t="str">
        <f>IF(ISERROR(VLOOKUP($B10,'Race 11'!$K$11:$Q$38,5,FALSE)),"0",VLOOKUP($B10,'Race 11'!$K$11:$Q$38,5,FALSE))</f>
        <v>0</v>
      </c>
      <c r="Y10" s="97" t="str">
        <f>IF(ISERROR(VLOOKUP($B10,'Race 12'!$K$11:$Q$42,4,FALSE))," ",VLOOKUP($B10,'Race 12'!$K$11:$Q$42,4,FALSE))</f>
        <v xml:space="preserve"> </v>
      </c>
      <c r="Z10" s="58" t="str">
        <f>IF(ISERROR(VLOOKUP($B10,'Race 12'!$K$11:$Q$42,5,FALSE)),"0",VLOOKUP($B10,'Race 12'!$K$11:$Q$42,5,FALSE))</f>
        <v>0</v>
      </c>
      <c r="AA10" s="100">
        <f t="shared" si="0"/>
        <v>19</v>
      </c>
      <c r="AB10" s="54">
        <f t="shared" si="1"/>
        <v>1</v>
      </c>
      <c r="AC10" s="35"/>
      <c r="AD10" s="34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</row>
    <row r="11" spans="1:48" ht="21" customHeight="1">
      <c r="A11" s="8">
        <v>3</v>
      </c>
      <c r="B11" s="59" t="s">
        <v>291</v>
      </c>
      <c r="C11" s="97">
        <f>IF(ISERROR(VLOOKUP(B11,'Race 1'!$K$11:$Q$30,4,FALSE))," ",VLOOKUP(B11,'Race 1'!$K$11:$Q$30,4,FALSE))</f>
        <v>6.0069444444444446E-2</v>
      </c>
      <c r="D11" s="58">
        <f>IF(ISERROR(VLOOKUP(B11,'Race 1'!$K$11:$Q$30,5,FALSE)),"0",VLOOKUP(B11,'Race 1'!$K$11:$Q$30,5,FALSE))</f>
        <v>18</v>
      </c>
      <c r="E11" s="97" t="str">
        <f>IF(ISERROR(VLOOKUP($B11,'Race 2'!$K$11:$Q$25,4,FALSE))," ",VLOOKUP($B11,'Race 2'!$K$11:$Q$25,4,FALSE))</f>
        <v xml:space="preserve"> </v>
      </c>
      <c r="F11" s="58" t="str">
        <f>IF(ISERROR(VLOOKUP($B11,'Race 2'!$K$11:$Q$25,5,FALSE)),"0",VLOOKUP($B11,'Race 2'!$K$11:$Q$25,5,FALSE))</f>
        <v>0</v>
      </c>
      <c r="G11" s="97" t="str">
        <f>IF(ISERROR(VLOOKUP($B11,'Race 3'!$K$11:$Q$36,4,FALSE))," ",VLOOKUP($B11,'Race 3'!$K$11:$Q$36,4,FALSE))</f>
        <v xml:space="preserve"> </v>
      </c>
      <c r="H11" s="58" t="str">
        <f>IF(ISERROR(VLOOKUP($B11,'Race 3'!$K$11:$Q$36,5,FALSE)),"0",VLOOKUP($B11,'Race 3'!$K$11:$Q$36,5,FALSE))</f>
        <v>0</v>
      </c>
      <c r="I11" s="97" t="str">
        <f>IF(ISERROR(VLOOKUP($B11,'Race 4'!$K$11:$Q$30,4,FALSE))," ",VLOOKUP($B11,'Race 4'!$K$11:$Q$30,4,FALSE))</f>
        <v xml:space="preserve"> </v>
      </c>
      <c r="J11" s="58" t="str">
        <f>IF(ISERROR(VLOOKUP($B11,'Race 4'!$K$11:$Q$30,5,FALSE)),"0",VLOOKUP($B11,'Race 4'!$K$11:$Q$30,5,FALSE))</f>
        <v>0</v>
      </c>
      <c r="K11" s="97" t="str">
        <f>IF(ISERROR(VLOOKUP($B11,'Race 5'!$K$11:$Q$38,4,FALSE))," ",VLOOKUP($B11,'Race 5'!$K$11:$Q$38,4,FALSE))</f>
        <v xml:space="preserve"> </v>
      </c>
      <c r="L11" s="58" t="str">
        <f>IF(ISERROR(VLOOKUP($B11,'Race 5'!$K$11:$Q$38,5,FALSE)),"0",VLOOKUP($B11,'Race 5'!$K$11:$Q$38,5,FALSE))</f>
        <v>0</v>
      </c>
      <c r="M11" s="97" t="str">
        <f>IF(ISERROR(VLOOKUP($B11,'Race 6'!$K$11:$Q$45,4,FALSE))," ",VLOOKUP($B11,'Race 6'!$K$11:$Q$45,4,FALSE))</f>
        <v xml:space="preserve"> </v>
      </c>
      <c r="N11" s="58" t="str">
        <f>IF(ISERROR(VLOOKUP($B11,'Race 6'!$K$11:$Q$45,5,FALSE)),"0",VLOOKUP($B11,'Race 6'!$K$11:$Q$45,5,FALSE))</f>
        <v>0</v>
      </c>
      <c r="O11" s="97" t="str">
        <f>IF(ISERROR(VLOOKUP($B11,'Race 7'!$K$11:$Q$38,4,FALSE))," ",VLOOKUP($B11,'Race 7'!$K$11:$Q$38,4,FALSE))</f>
        <v xml:space="preserve"> </v>
      </c>
      <c r="P11" s="58" t="str">
        <f>IF(ISERROR(VLOOKUP($B11,'Race 7'!$K$11:$Q$38,5,FALSE)),"0",VLOOKUP($B11,'Race 7'!$K$11:$Q$38,5,FALSE))</f>
        <v>0</v>
      </c>
      <c r="Q11" s="97" t="str">
        <f>IF(ISERROR(VLOOKUP($B11,'Race 8'!$K$11:$Q$35,4,FALSE))," ",VLOOKUP($B11,'Race 8'!$K$11:$Q$35,4,FALSE))</f>
        <v xml:space="preserve"> </v>
      </c>
      <c r="R11" s="58" t="str">
        <f>IF(ISERROR(VLOOKUP($B11,'Race 8'!$K$11:$Q$35,5,FALSE)),"0",VLOOKUP($B11,'Race 8'!$K$11:$Q$35,5,FALSE))</f>
        <v>0</v>
      </c>
      <c r="S11" s="97" t="str">
        <f>IF(ISERROR(VLOOKUP($B11,'Race 9'!$K$11:$Q$29,4,FALSE))," ",VLOOKUP($B11,'Race 9'!$K$11:$Q$29,4,FALSE))</f>
        <v xml:space="preserve"> </v>
      </c>
      <c r="T11" s="58" t="str">
        <f>IF(ISERROR(VLOOKUP($B11,'Race 9'!$K$11:$Q$29,5,FALSE)),"0",VLOOKUP($B11,'Race 9'!$K$11:$Q$29,5,FALSE))</f>
        <v>0</v>
      </c>
      <c r="U11" s="97" t="str">
        <f>IF(ISERROR(VLOOKUP($B11,'Race 10'!$K$11:$Q$35,4,FALSE))," ",VLOOKUP($B11,'Race 10'!$K$11:$Q$35,4,FALSE))</f>
        <v xml:space="preserve"> </v>
      </c>
      <c r="V11" s="58" t="str">
        <f>IF(ISERROR(VLOOKUP($B11,'Race 10'!$K$11:$Q$35,5,FALSE)),"0",VLOOKUP($B11,'Race 10'!$K$11:$Q$35,5,FALSE))</f>
        <v>0</v>
      </c>
      <c r="W11" s="97" t="str">
        <f>IF(ISERROR(VLOOKUP($B11,'Race 11'!$K$11:$Q$38,4,FALSE))," ",VLOOKUP($B11,'Race 11'!$K$11:$Q$38,4,FALSE))</f>
        <v xml:space="preserve"> </v>
      </c>
      <c r="X11" s="58" t="str">
        <f>IF(ISERROR(VLOOKUP($B11,'Race 11'!$K$11:$Q$38,5,FALSE)),"0",VLOOKUP($B11,'Race 11'!$K$11:$Q$38,5,FALSE))</f>
        <v>0</v>
      </c>
      <c r="Y11" s="97" t="str">
        <f>IF(ISERROR(VLOOKUP($B11,'Race 12'!$K$11:$Q$42,4,FALSE))," ",VLOOKUP($B11,'Race 12'!$K$11:$Q$42,4,FALSE))</f>
        <v xml:space="preserve"> </v>
      </c>
      <c r="Z11" s="58" t="str">
        <f>IF(ISERROR(VLOOKUP($B11,'Race 12'!$K$11:$Q$42,5,FALSE)),"0",VLOOKUP($B11,'Race 12'!$K$11:$Q$42,5,FALSE))</f>
        <v>0</v>
      </c>
      <c r="AA11" s="100">
        <f t="shared" si="0"/>
        <v>18</v>
      </c>
      <c r="AB11" s="54">
        <f t="shared" si="1"/>
        <v>1</v>
      </c>
      <c r="AC11" s="33"/>
      <c r="AD11" s="34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ht="21" customHeight="1">
      <c r="A12" s="8">
        <v>4</v>
      </c>
      <c r="B12" s="59" t="s">
        <v>736</v>
      </c>
      <c r="C12" s="97">
        <f>IF(ISERROR(VLOOKUP(B12,'Race 1'!$K$11:$Q$30,4,FALSE))," ",VLOOKUP(B12,'Race 1'!$K$11:$Q$30,4,FALSE))</f>
        <v>6.1921296296296301E-2</v>
      </c>
      <c r="D12" s="58">
        <f>IF(ISERROR(VLOOKUP(B12,'Race 1'!$K$11:$Q$30,5,FALSE)),"0",VLOOKUP(B12,'Race 1'!$K$11:$Q$30,5,FALSE))</f>
        <v>17</v>
      </c>
      <c r="E12" s="97" t="str">
        <f>IF(ISERROR(VLOOKUP($B12,'Race 2'!$K$11:$Q$25,4,FALSE))," ",VLOOKUP($B12,'Race 2'!$K$11:$Q$25,4,FALSE))</f>
        <v xml:space="preserve"> </v>
      </c>
      <c r="F12" s="58" t="str">
        <f>IF(ISERROR(VLOOKUP($B12,'Race 2'!$K$11:$Q$25,5,FALSE)),"0",VLOOKUP($B12,'Race 2'!$K$11:$Q$25,5,FALSE))</f>
        <v>0</v>
      </c>
      <c r="G12" s="97" t="str">
        <f>IF(ISERROR(VLOOKUP($B12,'Race 3'!$K$11:$Q$36,4,FALSE))," ",VLOOKUP($B12,'Race 3'!$K$11:$Q$36,4,FALSE))</f>
        <v xml:space="preserve"> </v>
      </c>
      <c r="H12" s="58" t="str">
        <f>IF(ISERROR(VLOOKUP($B12,'Race 3'!$K$11:$Q$36,5,FALSE)),"0",VLOOKUP($B12,'Race 3'!$K$11:$Q$36,5,FALSE))</f>
        <v>0</v>
      </c>
      <c r="I12" s="97" t="str">
        <f>IF(ISERROR(VLOOKUP($B12,'Race 4'!$K$11:$Q$30,4,FALSE))," ",VLOOKUP($B12,'Race 4'!$K$11:$Q$30,4,FALSE))</f>
        <v xml:space="preserve"> </v>
      </c>
      <c r="J12" s="58" t="str">
        <f>IF(ISERROR(VLOOKUP($B12,'Race 4'!$K$11:$Q$30,5,FALSE)),"0",VLOOKUP($B12,'Race 4'!$K$11:$Q$30,5,FALSE))</f>
        <v>0</v>
      </c>
      <c r="K12" s="97" t="str">
        <f>IF(ISERROR(VLOOKUP($B12,'Race 5'!$K$11:$Q$38,4,FALSE))," ",VLOOKUP($B12,'Race 5'!$K$11:$Q$38,4,FALSE))</f>
        <v xml:space="preserve"> </v>
      </c>
      <c r="L12" s="58" t="str">
        <f>IF(ISERROR(VLOOKUP($B12,'Race 5'!$K$11:$Q$38,5,FALSE)),"0",VLOOKUP($B12,'Race 5'!$K$11:$Q$38,5,FALSE))</f>
        <v>0</v>
      </c>
      <c r="M12" s="97" t="str">
        <f>IF(ISERROR(VLOOKUP($B12,'Race 6'!$K$11:$Q$45,4,FALSE))," ",VLOOKUP($B12,'Race 6'!$K$11:$Q$45,4,FALSE))</f>
        <v xml:space="preserve"> </v>
      </c>
      <c r="N12" s="58" t="str">
        <f>IF(ISERROR(VLOOKUP($B12,'Race 6'!$K$11:$Q$45,5,FALSE)),"0",VLOOKUP($B12,'Race 6'!$K$11:$Q$45,5,FALSE))</f>
        <v>0</v>
      </c>
      <c r="O12" s="97" t="str">
        <f>IF(ISERROR(VLOOKUP($B12,'Race 7'!$K$11:$Q$38,4,FALSE))," ",VLOOKUP($B12,'Race 7'!$K$11:$Q$38,4,FALSE))</f>
        <v xml:space="preserve"> </v>
      </c>
      <c r="P12" s="58" t="str">
        <f>IF(ISERROR(VLOOKUP($B12,'Race 7'!$K$11:$Q$38,5,FALSE)),"0",VLOOKUP($B12,'Race 7'!$K$11:$Q$38,5,FALSE))</f>
        <v>0</v>
      </c>
      <c r="Q12" s="97" t="str">
        <f>IF(ISERROR(VLOOKUP($B12,'Race 8'!$K$11:$Q$35,4,FALSE))," ",VLOOKUP($B12,'Race 8'!$K$11:$Q$35,4,FALSE))</f>
        <v xml:space="preserve"> </v>
      </c>
      <c r="R12" s="58" t="str">
        <f>IF(ISERROR(VLOOKUP($B12,'Race 8'!$K$11:$Q$35,5,FALSE)),"0",VLOOKUP($B12,'Race 8'!$K$11:$Q$35,5,FALSE))</f>
        <v>0</v>
      </c>
      <c r="S12" s="97" t="str">
        <f>IF(ISERROR(VLOOKUP($B12,'Race 9'!$K$11:$Q$29,4,FALSE))," ",VLOOKUP($B12,'Race 9'!$K$11:$Q$29,4,FALSE))</f>
        <v xml:space="preserve"> </v>
      </c>
      <c r="T12" s="58" t="str">
        <f>IF(ISERROR(VLOOKUP($B12,'Race 9'!$K$11:$Q$29,5,FALSE)),"0",VLOOKUP($B12,'Race 9'!$K$11:$Q$29,5,FALSE))</f>
        <v>0</v>
      </c>
      <c r="U12" s="97" t="str">
        <f>IF(ISERROR(VLOOKUP($B12,'Race 10'!$K$11:$Q$35,4,FALSE))," ",VLOOKUP($B12,'Race 10'!$K$11:$Q$35,4,FALSE))</f>
        <v xml:space="preserve"> </v>
      </c>
      <c r="V12" s="58" t="str">
        <f>IF(ISERROR(VLOOKUP($B12,'Race 10'!$K$11:$Q$35,5,FALSE)),"0",VLOOKUP($B12,'Race 10'!$K$11:$Q$35,5,FALSE))</f>
        <v>0</v>
      </c>
      <c r="W12" s="97" t="str">
        <f>IF(ISERROR(VLOOKUP($B12,'Race 11'!$K$11:$Q$38,4,FALSE))," ",VLOOKUP($B12,'Race 11'!$K$11:$Q$38,4,FALSE))</f>
        <v xml:space="preserve"> </v>
      </c>
      <c r="X12" s="58" t="str">
        <f>IF(ISERROR(VLOOKUP($B12,'Race 11'!$K$11:$Q$38,5,FALSE)),"0",VLOOKUP($B12,'Race 11'!$K$11:$Q$38,5,FALSE))</f>
        <v>0</v>
      </c>
      <c r="Y12" s="97" t="str">
        <f>IF(ISERROR(VLOOKUP($B12,'Race 12'!$K$11:$Q$42,4,FALSE))," ",VLOOKUP($B12,'Race 12'!$K$11:$Q$42,4,FALSE))</f>
        <v xml:space="preserve"> </v>
      </c>
      <c r="Z12" s="58" t="str">
        <f>IF(ISERROR(VLOOKUP($B12,'Race 12'!$K$11:$Q$42,5,FALSE)),"0",VLOOKUP($B12,'Race 12'!$K$11:$Q$42,5,FALSE))</f>
        <v>0</v>
      </c>
      <c r="AA12" s="100">
        <f t="shared" si="0"/>
        <v>17</v>
      </c>
      <c r="AB12" s="54">
        <f t="shared" si="1"/>
        <v>1</v>
      </c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ht="21" customHeight="1">
      <c r="A13" s="8">
        <v>5</v>
      </c>
      <c r="B13" s="59" t="s">
        <v>246</v>
      </c>
      <c r="C13" s="97">
        <f>IF(ISERROR(VLOOKUP(B13,'Race 1'!$K$11:$Q$30,4,FALSE))," ",VLOOKUP(B13,'Race 1'!$K$11:$Q$30,4,FALSE))</f>
        <v>7.5775462962962961E-2</v>
      </c>
      <c r="D13" s="58">
        <f>IF(ISERROR(VLOOKUP(B13,'Race 1'!$K$11:$Q$30,5,FALSE)),"0",VLOOKUP(B13,'Race 1'!$K$11:$Q$30,5,FALSE))</f>
        <v>16</v>
      </c>
      <c r="E13" s="97" t="str">
        <f>IF(ISERROR(VLOOKUP($B13,'Race 2'!$K$11:$Q$25,4,FALSE))," ",VLOOKUP($B13,'Race 2'!$K$11:$Q$25,4,FALSE))</f>
        <v xml:space="preserve"> </v>
      </c>
      <c r="F13" s="58" t="str">
        <f>IF(ISERROR(VLOOKUP($B13,'Race 2'!$K$11:$Q$25,5,FALSE)),"0",VLOOKUP($B13,'Race 2'!$K$11:$Q$25,5,FALSE))</f>
        <v>0</v>
      </c>
      <c r="G13" s="97" t="str">
        <f>IF(ISERROR(VLOOKUP($B13,'Race 3'!$K$11:$Q$36,4,FALSE))," ",VLOOKUP($B13,'Race 3'!$K$11:$Q$36,4,FALSE))</f>
        <v xml:space="preserve"> </v>
      </c>
      <c r="H13" s="58" t="str">
        <f>IF(ISERROR(VLOOKUP($B13,'Race 3'!$K$11:$Q$36,5,FALSE)),"0",VLOOKUP($B13,'Race 3'!$K$11:$Q$36,5,FALSE))</f>
        <v>0</v>
      </c>
      <c r="I13" s="97" t="str">
        <f>IF(ISERROR(VLOOKUP($B13,'Race 4'!$K$11:$Q$30,4,FALSE))," ",VLOOKUP($B13,'Race 4'!$K$11:$Q$30,4,FALSE))</f>
        <v xml:space="preserve"> </v>
      </c>
      <c r="J13" s="58" t="str">
        <f>IF(ISERROR(VLOOKUP($B13,'Race 4'!$K$11:$Q$30,5,FALSE)),"0",VLOOKUP($B13,'Race 4'!$K$11:$Q$30,5,FALSE))</f>
        <v>0</v>
      </c>
      <c r="K13" s="97" t="str">
        <f>IF(ISERROR(VLOOKUP($B13,'Race 5'!$K$11:$Q$38,4,FALSE))," ",VLOOKUP($B13,'Race 5'!$K$11:$Q$38,4,FALSE))</f>
        <v xml:space="preserve"> </v>
      </c>
      <c r="L13" s="58" t="str">
        <f>IF(ISERROR(VLOOKUP($B13,'Race 5'!$K$11:$Q$38,5,FALSE)),"0",VLOOKUP($B13,'Race 5'!$K$11:$Q$38,5,FALSE))</f>
        <v>0</v>
      </c>
      <c r="M13" s="97" t="str">
        <f>IF(ISERROR(VLOOKUP($B13,'Race 6'!$K$11:$Q$45,4,FALSE))," ",VLOOKUP($B13,'Race 6'!$K$11:$Q$45,4,FALSE))</f>
        <v xml:space="preserve"> </v>
      </c>
      <c r="N13" s="58" t="str">
        <f>IF(ISERROR(VLOOKUP($B13,'Race 6'!$K$11:$Q$45,5,FALSE)),"0",VLOOKUP($B13,'Race 6'!$K$11:$Q$45,5,FALSE))</f>
        <v>0</v>
      </c>
      <c r="O13" s="97" t="str">
        <f>IF(ISERROR(VLOOKUP($B13,'Race 7'!$K$11:$Q$38,4,FALSE))," ",VLOOKUP($B13,'Race 7'!$K$11:$Q$38,4,FALSE))</f>
        <v xml:space="preserve"> </v>
      </c>
      <c r="P13" s="58" t="str">
        <f>IF(ISERROR(VLOOKUP($B13,'Race 7'!$K$11:$Q$38,5,FALSE)),"0",VLOOKUP($B13,'Race 7'!$K$11:$Q$38,5,FALSE))</f>
        <v>0</v>
      </c>
      <c r="Q13" s="97" t="str">
        <f>IF(ISERROR(VLOOKUP($B13,'Race 8'!$K$11:$Q$35,4,FALSE))," ",VLOOKUP($B13,'Race 8'!$K$11:$Q$35,4,FALSE))</f>
        <v xml:space="preserve"> </v>
      </c>
      <c r="R13" s="58" t="str">
        <f>IF(ISERROR(VLOOKUP($B13,'Race 8'!$K$11:$Q$35,5,FALSE)),"0",VLOOKUP($B13,'Race 8'!$K$11:$Q$35,5,FALSE))</f>
        <v>0</v>
      </c>
      <c r="S13" s="97" t="str">
        <f>IF(ISERROR(VLOOKUP($B13,'Race 9'!$K$11:$Q$29,4,FALSE))," ",VLOOKUP($B13,'Race 9'!$K$11:$Q$29,4,FALSE))</f>
        <v xml:space="preserve"> </v>
      </c>
      <c r="T13" s="58" t="str">
        <f>IF(ISERROR(VLOOKUP($B13,'Race 9'!$K$11:$Q$29,5,FALSE)),"0",VLOOKUP($B13,'Race 9'!$K$11:$Q$29,5,FALSE))</f>
        <v>0</v>
      </c>
      <c r="U13" s="97" t="str">
        <f>IF(ISERROR(VLOOKUP($B13,'Race 10'!$K$11:$Q$35,4,FALSE))," ",VLOOKUP($B13,'Race 10'!$K$11:$Q$35,4,FALSE))</f>
        <v xml:space="preserve"> </v>
      </c>
      <c r="V13" s="58" t="str">
        <f>IF(ISERROR(VLOOKUP($B13,'Race 10'!$K$11:$Q$35,5,FALSE)),"0",VLOOKUP($B13,'Race 10'!$K$11:$Q$35,5,FALSE))</f>
        <v>0</v>
      </c>
      <c r="W13" s="97" t="str">
        <f>IF(ISERROR(VLOOKUP($B13,'Race 11'!$K$11:$Q$38,4,FALSE))," ",VLOOKUP($B13,'Race 11'!$K$11:$Q$38,4,FALSE))</f>
        <v xml:space="preserve"> </v>
      </c>
      <c r="X13" s="58" t="str">
        <f>IF(ISERROR(VLOOKUP($B13,'Race 11'!$K$11:$Q$38,5,FALSE)),"0",VLOOKUP($B13,'Race 11'!$K$11:$Q$38,5,FALSE))</f>
        <v>0</v>
      </c>
      <c r="Y13" s="97" t="str">
        <f>IF(ISERROR(VLOOKUP($B13,'Race 12'!$K$11:$Q$42,4,FALSE))," ",VLOOKUP($B13,'Race 12'!$K$11:$Q$42,4,FALSE))</f>
        <v xml:space="preserve"> </v>
      </c>
      <c r="Z13" s="58" t="str">
        <f>IF(ISERROR(VLOOKUP($B13,'Race 12'!$K$11:$Q$42,5,FALSE)),"0",VLOOKUP($B13,'Race 12'!$K$11:$Q$42,5,FALSE))</f>
        <v>0</v>
      </c>
      <c r="AA13" s="100">
        <f t="shared" si="0"/>
        <v>16</v>
      </c>
      <c r="AB13" s="54">
        <f t="shared" si="1"/>
        <v>1</v>
      </c>
      <c r="AC13" s="33"/>
      <c r="AD13" s="34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ht="21" customHeight="1">
      <c r="A14" s="8">
        <v>6</v>
      </c>
      <c r="B14" s="59"/>
      <c r="C14" s="97" t="str">
        <f>IF(ISERROR(VLOOKUP(B14,'Race 1'!$K$11:$Q$30,4,FALSE))," ",VLOOKUP(B14,'Race 1'!$K$11:$Q$30,4,FALSE))</f>
        <v xml:space="preserve"> </v>
      </c>
      <c r="D14" s="58" t="str">
        <f>IF(ISERROR(VLOOKUP(B14,'Race 1'!$K$11:$Q$30,5,FALSE)),"0",VLOOKUP(B14,'Race 1'!$K$11:$Q$30,5,FALSE))</f>
        <v>0</v>
      </c>
      <c r="E14" s="97" t="str">
        <f>IF(ISERROR(VLOOKUP($B14,'Race 2'!$K$11:$Q$25,4,FALSE))," ",VLOOKUP($B14,'Race 2'!$K$11:$Q$25,4,FALSE))</f>
        <v xml:space="preserve"> </v>
      </c>
      <c r="F14" s="58" t="str">
        <f>IF(ISERROR(VLOOKUP($B14,'Race 2'!$K$11:$Q$25,5,FALSE)),"0",VLOOKUP($B14,'Race 2'!$K$11:$Q$25,5,FALSE))</f>
        <v>0</v>
      </c>
      <c r="G14" s="97" t="str">
        <f>IF(ISERROR(VLOOKUP($B14,'Race 3'!$K$11:$Q$36,4,FALSE))," ",VLOOKUP($B14,'Race 3'!$K$11:$Q$36,4,FALSE))</f>
        <v xml:space="preserve"> </v>
      </c>
      <c r="H14" s="58" t="str">
        <f>IF(ISERROR(VLOOKUP($B14,'Race 3'!$K$11:$Q$36,5,FALSE)),"0",VLOOKUP($B14,'Race 3'!$K$11:$Q$36,5,FALSE))</f>
        <v>0</v>
      </c>
      <c r="I14" s="97" t="str">
        <f>IF(ISERROR(VLOOKUP($B14,'Race 4'!$K$11:$Q$30,4,FALSE))," ",VLOOKUP($B14,'Race 4'!$K$11:$Q$30,4,FALSE))</f>
        <v xml:space="preserve"> </v>
      </c>
      <c r="J14" s="58" t="str">
        <f>IF(ISERROR(VLOOKUP($B14,'Race 4'!$K$11:$Q$30,5,FALSE)),"0",VLOOKUP($B14,'Race 4'!$K$11:$Q$30,5,FALSE))</f>
        <v>0</v>
      </c>
      <c r="K14" s="97" t="str">
        <f>IF(ISERROR(VLOOKUP($B14,'Race 5'!$K$11:$Q$38,4,FALSE))," ",VLOOKUP($B14,'Race 5'!$K$11:$Q$38,4,FALSE))</f>
        <v xml:space="preserve"> </v>
      </c>
      <c r="L14" s="58" t="str">
        <f>IF(ISERROR(VLOOKUP($B14,'Race 5'!$K$11:$Q$38,5,FALSE)),"0",VLOOKUP($B14,'Race 5'!$K$11:$Q$38,5,FALSE))</f>
        <v>0</v>
      </c>
      <c r="M14" s="97" t="str">
        <f>IF(ISERROR(VLOOKUP($B14,'Race 6'!$K$11:$Q$45,4,FALSE))," ",VLOOKUP($B14,'Race 6'!$K$11:$Q$45,4,FALSE))</f>
        <v xml:space="preserve"> </v>
      </c>
      <c r="N14" s="58" t="str">
        <f>IF(ISERROR(VLOOKUP($B14,'Race 6'!$K$11:$Q$45,5,FALSE)),"0",VLOOKUP($B14,'Race 6'!$K$11:$Q$45,5,FALSE))</f>
        <v>0</v>
      </c>
      <c r="O14" s="97" t="str">
        <f>IF(ISERROR(VLOOKUP($B14,'Race 7'!$K$11:$Q$38,4,FALSE))," ",VLOOKUP($B14,'Race 7'!$K$11:$Q$38,4,FALSE))</f>
        <v xml:space="preserve"> </v>
      </c>
      <c r="P14" s="58" t="str">
        <f>IF(ISERROR(VLOOKUP($B14,'Race 7'!$K$11:$Q$38,5,FALSE)),"0",VLOOKUP($B14,'Race 7'!$K$11:$Q$38,5,FALSE))</f>
        <v>0</v>
      </c>
      <c r="Q14" s="97" t="str">
        <f>IF(ISERROR(VLOOKUP($B14,'Race 8'!$K$11:$Q$35,4,FALSE))," ",VLOOKUP($B14,'Race 8'!$K$11:$Q$35,4,FALSE))</f>
        <v xml:space="preserve"> </v>
      </c>
      <c r="R14" s="58" t="str">
        <f>IF(ISERROR(VLOOKUP($B14,'Race 8'!$K$11:$Q$35,5,FALSE)),"0",VLOOKUP($B14,'Race 8'!$K$11:$Q$35,5,FALSE))</f>
        <v>0</v>
      </c>
      <c r="S14" s="97" t="str">
        <f>IF(ISERROR(VLOOKUP($B14,'Race 9'!$K$11:$Q$29,4,FALSE))," ",VLOOKUP($B14,'Race 9'!$K$11:$Q$29,4,FALSE))</f>
        <v xml:space="preserve"> </v>
      </c>
      <c r="T14" s="58" t="str">
        <f>IF(ISERROR(VLOOKUP($B14,'Race 9'!$K$11:$Q$29,5,FALSE)),"0",VLOOKUP($B14,'Race 9'!$K$11:$Q$29,5,FALSE))</f>
        <v>0</v>
      </c>
      <c r="U14" s="97" t="str">
        <f>IF(ISERROR(VLOOKUP($B14,'Race 10'!$K$11:$Q$35,4,FALSE))," ",VLOOKUP($B14,'Race 10'!$K$11:$Q$35,4,FALSE))</f>
        <v xml:space="preserve"> </v>
      </c>
      <c r="V14" s="58" t="str">
        <f>IF(ISERROR(VLOOKUP($B14,'Race 10'!$K$11:$Q$35,5,FALSE)),"0",VLOOKUP($B14,'Race 10'!$K$11:$Q$35,5,FALSE))</f>
        <v>0</v>
      </c>
      <c r="W14" s="97" t="str">
        <f>IF(ISERROR(VLOOKUP($B14,'Race 11'!$K$11:$Q$38,4,FALSE))," ",VLOOKUP($B14,'Race 11'!$K$11:$Q$38,4,FALSE))</f>
        <v xml:space="preserve"> </v>
      </c>
      <c r="X14" s="58" t="str">
        <f>IF(ISERROR(VLOOKUP($B14,'Race 11'!$K$11:$Q$38,5,FALSE)),"0",VLOOKUP($B14,'Race 11'!$K$11:$Q$38,5,FALSE))</f>
        <v>0</v>
      </c>
      <c r="Y14" s="97" t="str">
        <f>IF(ISERROR(VLOOKUP($B14,'Race 12'!$K$11:$Q$42,4,FALSE))," ",VLOOKUP($B14,'Race 12'!$K$11:$Q$42,4,FALSE))</f>
        <v xml:space="preserve"> </v>
      </c>
      <c r="Z14" s="58" t="str">
        <f>IF(ISERROR(VLOOKUP($B14,'Race 12'!$K$11:$Q$42,5,FALSE)),"0",VLOOKUP($B14,'Race 12'!$K$11:$Q$42,5,FALSE))</f>
        <v>0</v>
      </c>
      <c r="AA14" s="100">
        <f t="shared" si="0"/>
        <v>0</v>
      </c>
      <c r="AB14" s="54">
        <f t="shared" si="1"/>
        <v>0</v>
      </c>
      <c r="AC14" s="125"/>
      <c r="AD14" s="34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</row>
    <row r="15" spans="1:48" ht="21" customHeight="1">
      <c r="A15" s="8">
        <v>7</v>
      </c>
      <c r="B15" s="59"/>
      <c r="C15" s="97" t="str">
        <f>IF(ISERROR(VLOOKUP(B15,'Race 1'!$K$11:$Q$30,4,FALSE))," ",VLOOKUP(B15,'Race 1'!$K$11:$Q$30,4,FALSE))</f>
        <v xml:space="preserve"> </v>
      </c>
      <c r="D15" s="58" t="str">
        <f>IF(ISERROR(VLOOKUP(B15,'Race 1'!$K$11:$Q$30,5,FALSE)),"0",VLOOKUP(B15,'Race 1'!$K$11:$Q$30,5,FALSE))</f>
        <v>0</v>
      </c>
      <c r="E15" s="97" t="str">
        <f>IF(ISERROR(VLOOKUP($B15,'Race 2'!$K$11:$Q$25,4,FALSE))," ",VLOOKUP($B15,'Race 2'!$K$11:$Q$25,4,FALSE))</f>
        <v xml:space="preserve"> </v>
      </c>
      <c r="F15" s="58" t="str">
        <f>IF(ISERROR(VLOOKUP($B15,'Race 2'!$K$11:$Q$25,5,FALSE)),"0",VLOOKUP($B15,'Race 2'!$K$11:$Q$25,5,FALSE))</f>
        <v>0</v>
      </c>
      <c r="G15" s="97" t="str">
        <f>IF(ISERROR(VLOOKUP($B15,'Race 3'!$K$11:$Q$36,4,FALSE))," ",VLOOKUP($B15,'Race 3'!$K$11:$Q$36,4,FALSE))</f>
        <v xml:space="preserve"> </v>
      </c>
      <c r="H15" s="58" t="str">
        <f>IF(ISERROR(VLOOKUP($B15,'Race 3'!$K$11:$Q$36,5,FALSE)),"0",VLOOKUP($B15,'Race 3'!$K$11:$Q$36,5,FALSE))</f>
        <v>0</v>
      </c>
      <c r="I15" s="97" t="str">
        <f>IF(ISERROR(VLOOKUP($B15,'Race 4'!$K$11:$Q$30,4,FALSE))," ",VLOOKUP($B15,'Race 4'!$K$11:$Q$30,4,FALSE))</f>
        <v xml:space="preserve"> </v>
      </c>
      <c r="J15" s="58" t="str">
        <f>IF(ISERROR(VLOOKUP($B15,'Race 4'!$K$11:$Q$30,5,FALSE)),"0",VLOOKUP($B15,'Race 4'!$K$11:$Q$30,5,FALSE))</f>
        <v>0</v>
      </c>
      <c r="K15" s="97" t="str">
        <f>IF(ISERROR(VLOOKUP($B15,'Race 5'!$K$11:$Q$38,4,FALSE))," ",VLOOKUP($B15,'Race 5'!$K$11:$Q$38,4,FALSE))</f>
        <v xml:space="preserve"> </v>
      </c>
      <c r="L15" s="58" t="str">
        <f>IF(ISERROR(VLOOKUP($B15,'Race 5'!$K$11:$Q$38,5,FALSE)),"0",VLOOKUP($B15,'Race 5'!$K$11:$Q$38,5,FALSE))</f>
        <v>0</v>
      </c>
      <c r="M15" s="97" t="str">
        <f>IF(ISERROR(VLOOKUP($B15,'Race 6'!$K$11:$Q$45,4,FALSE))," ",VLOOKUP($B15,'Race 6'!$K$11:$Q$45,4,FALSE))</f>
        <v xml:space="preserve"> </v>
      </c>
      <c r="N15" s="58" t="str">
        <f>IF(ISERROR(VLOOKUP($B15,'Race 6'!$K$11:$Q$45,5,FALSE)),"0",VLOOKUP($B15,'Race 6'!$K$11:$Q$45,5,FALSE))</f>
        <v>0</v>
      </c>
      <c r="O15" s="97" t="str">
        <f>IF(ISERROR(VLOOKUP($B15,'Race 7'!$K$11:$Q$38,4,FALSE))," ",VLOOKUP($B15,'Race 7'!$K$11:$Q$38,4,FALSE))</f>
        <v xml:space="preserve"> </v>
      </c>
      <c r="P15" s="58" t="str">
        <f>IF(ISERROR(VLOOKUP($B15,'Race 7'!$K$11:$Q$38,5,FALSE)),"0",VLOOKUP($B15,'Race 7'!$K$11:$Q$38,5,FALSE))</f>
        <v>0</v>
      </c>
      <c r="Q15" s="97" t="str">
        <f>IF(ISERROR(VLOOKUP($B15,'Race 8'!$K$11:$Q$35,4,FALSE))," ",VLOOKUP($B15,'Race 8'!$K$11:$Q$35,4,FALSE))</f>
        <v xml:space="preserve"> </v>
      </c>
      <c r="R15" s="58" t="str">
        <f>IF(ISERROR(VLOOKUP($B15,'Race 8'!$K$11:$Q$35,5,FALSE)),"0",VLOOKUP($B15,'Race 8'!$K$11:$Q$35,5,FALSE))</f>
        <v>0</v>
      </c>
      <c r="S15" s="97" t="str">
        <f>IF(ISERROR(VLOOKUP($B15,'Race 9'!$K$11:$Q$29,4,FALSE))," ",VLOOKUP($B15,'Race 9'!$K$11:$Q$29,4,FALSE))</f>
        <v xml:space="preserve"> </v>
      </c>
      <c r="T15" s="58" t="str">
        <f>IF(ISERROR(VLOOKUP($B15,'Race 9'!$K$11:$Q$29,5,FALSE)),"0",VLOOKUP($B15,'Race 9'!$K$11:$Q$29,5,FALSE))</f>
        <v>0</v>
      </c>
      <c r="U15" s="97" t="str">
        <f>IF(ISERROR(VLOOKUP($B15,'Race 10'!$K$11:$Q$35,4,FALSE))," ",VLOOKUP($B15,'Race 10'!$K$11:$Q$35,4,FALSE))</f>
        <v xml:space="preserve"> </v>
      </c>
      <c r="V15" s="58" t="str">
        <f>IF(ISERROR(VLOOKUP($B15,'Race 10'!$K$11:$Q$35,5,FALSE)),"0",VLOOKUP($B15,'Race 10'!$K$11:$Q$35,5,FALSE))</f>
        <v>0</v>
      </c>
      <c r="W15" s="97" t="str">
        <f>IF(ISERROR(VLOOKUP($B15,'Race 11'!$K$11:$Q$38,4,FALSE))," ",VLOOKUP($B15,'Race 11'!$K$11:$Q$38,4,FALSE))</f>
        <v xml:space="preserve"> </v>
      </c>
      <c r="X15" s="58" t="str">
        <f>IF(ISERROR(VLOOKUP($B15,'Race 11'!$K$11:$Q$38,5,FALSE)),"0",VLOOKUP($B15,'Race 11'!$K$11:$Q$38,5,FALSE))</f>
        <v>0</v>
      </c>
      <c r="Y15" s="97" t="str">
        <f>IF(ISERROR(VLOOKUP($B15,'Race 12'!$K$11:$Q$42,4,FALSE))," ",VLOOKUP($B15,'Race 12'!$K$11:$Q$42,4,FALSE))</f>
        <v xml:space="preserve"> </v>
      </c>
      <c r="Z15" s="58" t="str">
        <f>IF(ISERROR(VLOOKUP($B15,'Race 12'!$K$11:$Q$42,5,FALSE)),"0",VLOOKUP($B15,'Race 12'!$K$11:$Q$42,5,FALSE))</f>
        <v>0</v>
      </c>
      <c r="AA15" s="100">
        <f t="shared" si="0"/>
        <v>0</v>
      </c>
      <c r="AB15" s="54">
        <f t="shared" si="1"/>
        <v>0</v>
      </c>
      <c r="AC15" s="33"/>
      <c r="AD15" s="34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ht="21" customHeight="1">
      <c r="A16" s="8">
        <v>8</v>
      </c>
      <c r="B16" s="59"/>
      <c r="C16" s="97" t="str">
        <f>IF(ISERROR(VLOOKUP(B16,'Race 1'!$K$11:$Q$30,4,FALSE))," ",VLOOKUP(B16,'Race 1'!$K$11:$Q$30,4,FALSE))</f>
        <v xml:space="preserve"> </v>
      </c>
      <c r="D16" s="58" t="str">
        <f>IF(ISERROR(VLOOKUP(B16,'Race 1'!$K$11:$Q$30,5,FALSE)),"0",VLOOKUP(B16,'Race 1'!$K$11:$Q$30,5,FALSE))</f>
        <v>0</v>
      </c>
      <c r="E16" s="97" t="str">
        <f>IF(ISERROR(VLOOKUP($B16,'Race 2'!$K$11:$Q$25,4,FALSE))," ",VLOOKUP($B16,'Race 2'!$K$11:$Q$25,4,FALSE))</f>
        <v xml:space="preserve"> </v>
      </c>
      <c r="F16" s="58" t="str">
        <f>IF(ISERROR(VLOOKUP($B16,'Race 2'!$K$11:$Q$25,5,FALSE)),"0",VLOOKUP($B16,'Race 2'!$K$11:$Q$25,5,FALSE))</f>
        <v>0</v>
      </c>
      <c r="G16" s="97" t="str">
        <f>IF(ISERROR(VLOOKUP($B16,'Race 3'!$K$11:$Q$36,4,FALSE))," ",VLOOKUP($B16,'Race 3'!$K$11:$Q$36,4,FALSE))</f>
        <v xml:space="preserve"> </v>
      </c>
      <c r="H16" s="58" t="str">
        <f>IF(ISERROR(VLOOKUP($B16,'Race 3'!$K$11:$Q$36,5,FALSE)),"0",VLOOKUP($B16,'Race 3'!$K$11:$Q$36,5,FALSE))</f>
        <v>0</v>
      </c>
      <c r="I16" s="97" t="str">
        <f>IF(ISERROR(VLOOKUP($B16,'Race 4'!$K$11:$Q$30,4,FALSE))," ",VLOOKUP($B16,'Race 4'!$K$11:$Q$30,4,FALSE))</f>
        <v xml:space="preserve"> </v>
      </c>
      <c r="J16" s="58" t="str">
        <f>IF(ISERROR(VLOOKUP($B16,'Race 4'!$K$11:$Q$30,5,FALSE)),"0",VLOOKUP($B16,'Race 4'!$K$11:$Q$30,5,FALSE))</f>
        <v>0</v>
      </c>
      <c r="K16" s="97" t="str">
        <f>IF(ISERROR(VLOOKUP($B16,'Race 5'!$K$11:$Q$38,4,FALSE))," ",VLOOKUP($B16,'Race 5'!$K$11:$Q$38,4,FALSE))</f>
        <v xml:space="preserve"> </v>
      </c>
      <c r="L16" s="58" t="str">
        <f>IF(ISERROR(VLOOKUP($B16,'Race 5'!$K$11:$Q$38,5,FALSE)),"0",VLOOKUP($B16,'Race 5'!$K$11:$Q$38,5,FALSE))</f>
        <v>0</v>
      </c>
      <c r="M16" s="97" t="str">
        <f>IF(ISERROR(VLOOKUP($B16,'Race 6'!$K$11:$Q$45,4,FALSE))," ",VLOOKUP($B16,'Race 6'!$K$11:$Q$45,4,FALSE))</f>
        <v xml:space="preserve"> </v>
      </c>
      <c r="N16" s="58" t="str">
        <f>IF(ISERROR(VLOOKUP($B16,'Race 6'!$K$11:$Q$45,5,FALSE)),"0",VLOOKUP($B16,'Race 6'!$K$11:$Q$45,5,FALSE))</f>
        <v>0</v>
      </c>
      <c r="O16" s="97" t="str">
        <f>IF(ISERROR(VLOOKUP($B16,'Race 7'!$K$11:$Q$38,4,FALSE))," ",VLOOKUP($B16,'Race 7'!$K$11:$Q$38,4,FALSE))</f>
        <v xml:space="preserve"> </v>
      </c>
      <c r="P16" s="58" t="str">
        <f>IF(ISERROR(VLOOKUP($B16,'Race 7'!$K$11:$Q$38,5,FALSE)),"0",VLOOKUP($B16,'Race 7'!$K$11:$Q$38,5,FALSE))</f>
        <v>0</v>
      </c>
      <c r="Q16" s="97" t="str">
        <f>IF(ISERROR(VLOOKUP($B16,'Race 8'!$K$11:$Q$35,4,FALSE))," ",VLOOKUP($B16,'Race 8'!$K$11:$Q$35,4,FALSE))</f>
        <v xml:space="preserve"> </v>
      </c>
      <c r="R16" s="58" t="str">
        <f>IF(ISERROR(VLOOKUP($B16,'Race 8'!$K$11:$Q$35,5,FALSE)),"0",VLOOKUP($B16,'Race 8'!$K$11:$Q$35,5,FALSE))</f>
        <v>0</v>
      </c>
      <c r="S16" s="97" t="str">
        <f>IF(ISERROR(VLOOKUP($B16,'Race 9'!$K$11:$Q$29,4,FALSE))," ",VLOOKUP($B16,'Race 9'!$K$11:$Q$29,4,FALSE))</f>
        <v xml:space="preserve"> </v>
      </c>
      <c r="T16" s="58" t="str">
        <f>IF(ISERROR(VLOOKUP($B16,'Race 9'!$K$11:$Q$29,5,FALSE)),"0",VLOOKUP($B16,'Race 9'!$K$11:$Q$29,5,FALSE))</f>
        <v>0</v>
      </c>
      <c r="U16" s="97" t="str">
        <f>IF(ISERROR(VLOOKUP($B16,'Race 10'!$K$11:$Q$35,4,FALSE))," ",VLOOKUP($B16,'Race 10'!$K$11:$Q$35,4,FALSE))</f>
        <v xml:space="preserve"> </v>
      </c>
      <c r="V16" s="58" t="str">
        <f>IF(ISERROR(VLOOKUP($B16,'Race 10'!$K$11:$Q$35,5,FALSE)),"0",VLOOKUP($B16,'Race 10'!$K$11:$Q$35,5,FALSE))</f>
        <v>0</v>
      </c>
      <c r="W16" s="97" t="str">
        <f>IF(ISERROR(VLOOKUP($B16,'Race 11'!$K$11:$Q$38,4,FALSE))," ",VLOOKUP($B16,'Race 11'!$K$11:$Q$38,4,FALSE))</f>
        <v xml:space="preserve"> </v>
      </c>
      <c r="X16" s="58" t="str">
        <f>IF(ISERROR(VLOOKUP($B16,'Race 11'!$K$11:$Q$38,5,FALSE)),"0",VLOOKUP($B16,'Race 11'!$K$11:$Q$38,5,FALSE))</f>
        <v>0</v>
      </c>
      <c r="Y16" s="97" t="str">
        <f>IF(ISERROR(VLOOKUP($B16,'Race 12'!$K$11:$Q$42,4,FALSE))," ",VLOOKUP($B16,'Race 12'!$K$11:$Q$42,4,FALSE))</f>
        <v xml:space="preserve"> </v>
      </c>
      <c r="Z16" s="58" t="str">
        <f>IF(ISERROR(VLOOKUP($B16,'Race 12'!$K$11:$Q$42,5,FALSE)),"0",VLOOKUP($B16,'Race 12'!$K$11:$Q$42,5,FALSE))</f>
        <v>0</v>
      </c>
      <c r="AA16" s="100">
        <f t="shared" si="0"/>
        <v>0</v>
      </c>
      <c r="AB16" s="54">
        <f t="shared" si="1"/>
        <v>0</v>
      </c>
      <c r="AC16" s="114"/>
      <c r="AD16" s="34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ht="21" customHeight="1">
      <c r="A17" s="8">
        <v>9</v>
      </c>
      <c r="B17" s="59"/>
      <c r="C17" s="97" t="str">
        <f>IF(ISERROR(VLOOKUP(B17,'Race 1'!$K$11:$Q$30,4,FALSE))," ",VLOOKUP(B17,'Race 1'!$K$11:$Q$30,4,FALSE))</f>
        <v xml:space="preserve"> </v>
      </c>
      <c r="D17" s="58" t="str">
        <f>IF(ISERROR(VLOOKUP(B17,'Race 1'!$K$11:$Q$30,5,FALSE)),"0",VLOOKUP(B17,'Race 1'!$K$11:$Q$30,5,FALSE))</f>
        <v>0</v>
      </c>
      <c r="E17" s="97" t="str">
        <f>IF(ISERROR(VLOOKUP($B17,'Race 2'!$K$11:$Q$25,4,FALSE))," ",VLOOKUP($B17,'Race 2'!$K$11:$Q$25,4,FALSE))</f>
        <v xml:space="preserve"> </v>
      </c>
      <c r="F17" s="58" t="str">
        <f>IF(ISERROR(VLOOKUP($B17,'Race 2'!$K$11:$Q$25,5,FALSE)),"0",VLOOKUP($B17,'Race 2'!$K$11:$Q$25,5,FALSE))</f>
        <v>0</v>
      </c>
      <c r="G17" s="97" t="str">
        <f>IF(ISERROR(VLOOKUP($B17,'Race 3'!$K$11:$Q$36,4,FALSE))," ",VLOOKUP($B17,'Race 3'!$K$11:$Q$36,4,FALSE))</f>
        <v xml:space="preserve"> </v>
      </c>
      <c r="H17" s="58" t="str">
        <f>IF(ISERROR(VLOOKUP($B17,'Race 3'!$K$11:$Q$36,5,FALSE)),"0",VLOOKUP($B17,'Race 3'!$K$11:$Q$36,5,FALSE))</f>
        <v>0</v>
      </c>
      <c r="I17" s="97" t="str">
        <f>IF(ISERROR(VLOOKUP($B17,'Race 4'!$K$11:$Q$30,4,FALSE))," ",VLOOKUP($B17,'Race 4'!$K$11:$Q$30,4,FALSE))</f>
        <v xml:space="preserve"> </v>
      </c>
      <c r="J17" s="58" t="str">
        <f>IF(ISERROR(VLOOKUP($B17,'Race 4'!$K$11:$Q$30,5,FALSE)),"0",VLOOKUP($B17,'Race 4'!$K$11:$Q$30,5,FALSE))</f>
        <v>0</v>
      </c>
      <c r="K17" s="97" t="str">
        <f>IF(ISERROR(VLOOKUP($B17,'Race 5'!$K$11:$Q$38,4,FALSE))," ",VLOOKUP($B17,'Race 5'!$K$11:$Q$38,4,FALSE))</f>
        <v xml:space="preserve"> </v>
      </c>
      <c r="L17" s="58" t="str">
        <f>IF(ISERROR(VLOOKUP($B17,'Race 5'!$K$11:$Q$38,5,FALSE)),"0",VLOOKUP($B17,'Race 5'!$K$11:$Q$38,5,FALSE))</f>
        <v>0</v>
      </c>
      <c r="M17" s="97" t="str">
        <f>IF(ISERROR(VLOOKUP($B17,'Race 6'!$K$11:$Q$45,4,FALSE))," ",VLOOKUP($B17,'Race 6'!$K$11:$Q$45,4,FALSE))</f>
        <v xml:space="preserve"> </v>
      </c>
      <c r="N17" s="58" t="str">
        <f>IF(ISERROR(VLOOKUP($B17,'Race 6'!$K$11:$Q$45,5,FALSE)),"0",VLOOKUP($B17,'Race 6'!$K$11:$Q$45,5,FALSE))</f>
        <v>0</v>
      </c>
      <c r="O17" s="97" t="str">
        <f>IF(ISERROR(VLOOKUP($B17,'Race 7'!$K$11:$Q$38,4,FALSE))," ",VLOOKUP($B17,'Race 7'!$K$11:$Q$38,4,FALSE))</f>
        <v xml:space="preserve"> </v>
      </c>
      <c r="P17" s="58" t="str">
        <f>IF(ISERROR(VLOOKUP($B17,'Race 7'!$K$11:$Q$38,5,FALSE)),"0",VLOOKUP($B17,'Race 7'!$K$11:$Q$38,5,FALSE))</f>
        <v>0</v>
      </c>
      <c r="Q17" s="97" t="str">
        <f>IF(ISERROR(VLOOKUP($B17,'Race 8'!$K$11:$Q$35,4,FALSE))," ",VLOOKUP($B17,'Race 8'!$K$11:$Q$35,4,FALSE))</f>
        <v xml:space="preserve"> </v>
      </c>
      <c r="R17" s="58" t="str">
        <f>IF(ISERROR(VLOOKUP($B17,'Race 8'!$K$11:$Q$35,5,FALSE)),"0",VLOOKUP($B17,'Race 8'!$K$11:$Q$35,5,FALSE))</f>
        <v>0</v>
      </c>
      <c r="S17" s="97" t="str">
        <f>IF(ISERROR(VLOOKUP($B17,'Race 9'!$K$11:$Q$29,4,FALSE))," ",VLOOKUP($B17,'Race 9'!$K$11:$Q$29,4,FALSE))</f>
        <v xml:space="preserve"> </v>
      </c>
      <c r="T17" s="58" t="str">
        <f>IF(ISERROR(VLOOKUP($B17,'Race 9'!$K$11:$Q$29,5,FALSE)),"0",VLOOKUP($B17,'Race 9'!$K$11:$Q$29,5,FALSE))</f>
        <v>0</v>
      </c>
      <c r="U17" s="97" t="str">
        <f>IF(ISERROR(VLOOKUP($B17,'Race 10'!$K$11:$Q$35,4,FALSE))," ",VLOOKUP($B17,'Race 10'!$K$11:$Q$35,4,FALSE))</f>
        <v xml:space="preserve"> </v>
      </c>
      <c r="V17" s="58" t="str">
        <f>IF(ISERROR(VLOOKUP($B17,'Race 10'!$K$11:$Q$35,5,FALSE)),"0",VLOOKUP($B17,'Race 10'!$K$11:$Q$35,5,FALSE))</f>
        <v>0</v>
      </c>
      <c r="W17" s="97" t="str">
        <f>IF(ISERROR(VLOOKUP($B17,'Race 11'!$K$11:$Q$38,4,FALSE))," ",VLOOKUP($B17,'Race 11'!$K$11:$Q$38,4,FALSE))</f>
        <v xml:space="preserve"> </v>
      </c>
      <c r="X17" s="58" t="str">
        <f>IF(ISERROR(VLOOKUP($B17,'Race 11'!$K$11:$Q$38,5,FALSE)),"0",VLOOKUP($B17,'Race 11'!$K$11:$Q$38,5,FALSE))</f>
        <v>0</v>
      </c>
      <c r="Y17" s="97" t="str">
        <f>IF(ISERROR(VLOOKUP($B17,'Race 12'!$K$11:$Q$42,4,FALSE))," ",VLOOKUP($B17,'Race 12'!$K$11:$Q$42,4,FALSE))</f>
        <v xml:space="preserve"> </v>
      </c>
      <c r="Z17" s="58" t="str">
        <f>IF(ISERROR(VLOOKUP($B17,'Race 12'!$K$11:$Q$42,5,FALSE)),"0",VLOOKUP($B17,'Race 12'!$K$11:$Q$42,5,FALSE))</f>
        <v>0</v>
      </c>
      <c r="AA17" s="100">
        <f t="shared" si="0"/>
        <v>0</v>
      </c>
      <c r="AB17" s="54">
        <f t="shared" si="1"/>
        <v>0</v>
      </c>
      <c r="AC17" s="55"/>
      <c r="AD17" s="34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ht="21" customHeight="1">
      <c r="A18" s="8">
        <v>10</v>
      </c>
      <c r="B18" s="59"/>
      <c r="C18" s="97" t="str">
        <f>IF(ISERROR(VLOOKUP(B18,'Race 1'!$K$11:$Q$30,4,FALSE))," ",VLOOKUP(B18,'Race 1'!$K$11:$Q$30,4,FALSE))</f>
        <v xml:space="preserve"> </v>
      </c>
      <c r="D18" s="58" t="str">
        <f>IF(ISERROR(VLOOKUP(B18,'Race 1'!$K$11:$Q$30,5,FALSE)),"0",VLOOKUP(B18,'Race 1'!$K$11:$Q$30,5,FALSE))</f>
        <v>0</v>
      </c>
      <c r="E18" s="97" t="str">
        <f>IF(ISERROR(VLOOKUP($B18,'Race 2'!$K$11:$Q$25,4,FALSE))," ",VLOOKUP($B18,'Race 2'!$K$11:$Q$25,4,FALSE))</f>
        <v xml:space="preserve"> </v>
      </c>
      <c r="F18" s="58" t="str">
        <f>IF(ISERROR(VLOOKUP($B18,'Race 2'!$K$11:$Q$25,5,FALSE)),"0",VLOOKUP($B18,'Race 2'!$K$11:$Q$25,5,FALSE))</f>
        <v>0</v>
      </c>
      <c r="G18" s="97" t="str">
        <f>IF(ISERROR(VLOOKUP($B18,'Race 3'!$K$11:$Q$36,4,FALSE))," ",VLOOKUP($B18,'Race 3'!$K$11:$Q$36,4,FALSE))</f>
        <v xml:space="preserve"> </v>
      </c>
      <c r="H18" s="58" t="str">
        <f>IF(ISERROR(VLOOKUP($B18,'Race 3'!$K$11:$Q$36,5,FALSE)),"0",VLOOKUP($B18,'Race 3'!$K$11:$Q$36,5,FALSE))</f>
        <v>0</v>
      </c>
      <c r="I18" s="97" t="str">
        <f>IF(ISERROR(VLOOKUP($B18,'Race 4'!$K$11:$Q$30,4,FALSE))," ",VLOOKUP($B18,'Race 4'!$K$11:$Q$30,4,FALSE))</f>
        <v xml:space="preserve"> </v>
      </c>
      <c r="J18" s="58" t="str">
        <f>IF(ISERROR(VLOOKUP($B18,'Race 4'!$K$11:$Q$30,5,FALSE)),"0",VLOOKUP($B18,'Race 4'!$K$11:$Q$30,5,FALSE))</f>
        <v>0</v>
      </c>
      <c r="K18" s="97" t="str">
        <f>IF(ISERROR(VLOOKUP($B18,'Race 5'!$K$11:$Q$38,4,FALSE))," ",VLOOKUP($B18,'Race 5'!$K$11:$Q$38,4,FALSE))</f>
        <v xml:space="preserve"> </v>
      </c>
      <c r="L18" s="58" t="str">
        <f>IF(ISERROR(VLOOKUP($B18,'Race 5'!$K$11:$Q$38,5,FALSE)),"0",VLOOKUP($B18,'Race 5'!$K$11:$Q$38,5,FALSE))</f>
        <v>0</v>
      </c>
      <c r="M18" s="97" t="str">
        <f>IF(ISERROR(VLOOKUP($B18,'Race 6'!$K$11:$Q$45,4,FALSE))," ",VLOOKUP($B18,'Race 6'!$K$11:$Q$45,4,FALSE))</f>
        <v xml:space="preserve"> </v>
      </c>
      <c r="N18" s="58" t="str">
        <f>IF(ISERROR(VLOOKUP($B18,'Race 6'!$K$11:$Q$45,5,FALSE)),"0",VLOOKUP($B18,'Race 6'!$K$11:$Q$45,5,FALSE))</f>
        <v>0</v>
      </c>
      <c r="O18" s="97" t="str">
        <f>IF(ISERROR(VLOOKUP($B18,'Race 7'!$K$11:$Q$38,4,FALSE))," ",VLOOKUP($B18,'Race 7'!$K$11:$Q$38,4,FALSE))</f>
        <v xml:space="preserve"> </v>
      </c>
      <c r="P18" s="58" t="str">
        <f>IF(ISERROR(VLOOKUP($B18,'Race 7'!$K$11:$Q$38,5,FALSE)),"0",VLOOKUP($B18,'Race 7'!$K$11:$Q$38,5,FALSE))</f>
        <v>0</v>
      </c>
      <c r="Q18" s="97" t="str">
        <f>IF(ISERROR(VLOOKUP($B18,'Race 8'!$K$11:$Q$35,4,FALSE))," ",VLOOKUP($B18,'Race 8'!$K$11:$Q$35,4,FALSE))</f>
        <v xml:space="preserve"> </v>
      </c>
      <c r="R18" s="58" t="str">
        <f>IF(ISERROR(VLOOKUP($B18,'Race 8'!$K$11:$Q$35,5,FALSE)),"0",VLOOKUP($B18,'Race 8'!$K$11:$Q$35,5,FALSE))</f>
        <v>0</v>
      </c>
      <c r="S18" s="97" t="str">
        <f>IF(ISERROR(VLOOKUP($B18,'Race 9'!$K$11:$Q$29,4,FALSE))," ",VLOOKUP($B18,'Race 9'!$K$11:$Q$29,4,FALSE))</f>
        <v xml:space="preserve"> </v>
      </c>
      <c r="T18" s="58" t="str">
        <f>IF(ISERROR(VLOOKUP($B18,'Race 9'!$K$11:$Q$29,5,FALSE)),"0",VLOOKUP($B18,'Race 9'!$K$11:$Q$29,5,FALSE))</f>
        <v>0</v>
      </c>
      <c r="U18" s="97" t="str">
        <f>IF(ISERROR(VLOOKUP($B18,'Race 10'!$K$11:$Q$35,4,FALSE))," ",VLOOKUP($B18,'Race 10'!$K$11:$Q$35,4,FALSE))</f>
        <v xml:space="preserve"> </v>
      </c>
      <c r="V18" s="58" t="str">
        <f>IF(ISERROR(VLOOKUP($B18,'Race 10'!$K$11:$Q$35,5,FALSE)),"0",VLOOKUP($B18,'Race 10'!$K$11:$Q$35,5,FALSE))</f>
        <v>0</v>
      </c>
      <c r="W18" s="97" t="str">
        <f>IF(ISERROR(VLOOKUP($B18,'Race 11'!$K$11:$Q$38,4,FALSE))," ",VLOOKUP($B18,'Race 11'!$K$11:$Q$38,4,FALSE))</f>
        <v xml:space="preserve"> </v>
      </c>
      <c r="X18" s="58" t="str">
        <f>IF(ISERROR(VLOOKUP($B18,'Race 11'!$K$11:$Q$38,5,FALSE)),"0",VLOOKUP($B18,'Race 11'!$K$11:$Q$38,5,FALSE))</f>
        <v>0</v>
      </c>
      <c r="Y18" s="97" t="str">
        <f>IF(ISERROR(VLOOKUP($B18,'Race 12'!$K$11:$Q$42,4,FALSE))," ",VLOOKUP($B18,'Race 12'!$K$11:$Q$42,4,FALSE))</f>
        <v xml:space="preserve"> </v>
      </c>
      <c r="Z18" s="58" t="str">
        <f>IF(ISERROR(VLOOKUP($B18,'Race 12'!$K$11:$Q$42,5,FALSE)),"0",VLOOKUP($B18,'Race 12'!$K$11:$Q$42,5,FALSE))</f>
        <v>0</v>
      </c>
      <c r="AA18" s="100">
        <f t="shared" si="0"/>
        <v>0</v>
      </c>
      <c r="AB18" s="54">
        <f t="shared" si="1"/>
        <v>0</v>
      </c>
      <c r="AC18" s="33"/>
      <c r="AD18" s="34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</row>
    <row r="19" spans="1:48" ht="21" customHeight="1">
      <c r="A19" s="8">
        <v>11</v>
      </c>
      <c r="B19" s="59"/>
      <c r="C19" s="97" t="str">
        <f>IF(ISERROR(VLOOKUP(B19,'Race 1'!$K$11:$Q$30,4,FALSE))," ",VLOOKUP(B19,'Race 1'!$K$11:$Q$30,4,FALSE))</f>
        <v xml:space="preserve"> </v>
      </c>
      <c r="D19" s="58" t="str">
        <f>IF(ISERROR(VLOOKUP(B19,'Race 1'!$K$11:$Q$30,5,FALSE)),"0",VLOOKUP(B19,'Race 1'!$K$11:$Q$30,5,FALSE))</f>
        <v>0</v>
      </c>
      <c r="E19" s="97" t="str">
        <f>IF(ISERROR(VLOOKUP($B19,'Race 2'!$K$11:$Q$25,4,FALSE))," ",VLOOKUP($B19,'Race 2'!$K$11:$Q$25,4,FALSE))</f>
        <v xml:space="preserve"> </v>
      </c>
      <c r="F19" s="58" t="str">
        <f>IF(ISERROR(VLOOKUP($B19,'Race 2'!$K$11:$Q$25,5,FALSE)),"0",VLOOKUP($B19,'Race 2'!$K$11:$Q$25,5,FALSE))</f>
        <v>0</v>
      </c>
      <c r="G19" s="97" t="str">
        <f>IF(ISERROR(VLOOKUP($B19,'Race 3'!$K$11:$Q$36,4,FALSE))," ",VLOOKUP($B19,'Race 3'!$K$11:$Q$36,4,FALSE))</f>
        <v xml:space="preserve"> </v>
      </c>
      <c r="H19" s="58" t="str">
        <f>IF(ISERROR(VLOOKUP($B19,'Race 3'!$K$11:$Q$36,5,FALSE)),"0",VLOOKUP($B19,'Race 3'!$K$11:$Q$36,5,FALSE))</f>
        <v>0</v>
      </c>
      <c r="I19" s="97" t="str">
        <f>IF(ISERROR(VLOOKUP($B19,'Race 4'!$K$11:$Q$30,4,FALSE))," ",VLOOKUP($B19,'Race 4'!$K$11:$Q$30,4,FALSE))</f>
        <v xml:space="preserve"> </v>
      </c>
      <c r="J19" s="58" t="str">
        <f>IF(ISERROR(VLOOKUP($B19,'Race 4'!$K$11:$Q$30,5,FALSE)),"0",VLOOKUP($B19,'Race 4'!$K$11:$Q$30,5,FALSE))</f>
        <v>0</v>
      </c>
      <c r="K19" s="97" t="str">
        <f>IF(ISERROR(VLOOKUP($B19,'Race 5'!$K$11:$Q$38,4,FALSE))," ",VLOOKUP($B19,'Race 5'!$K$11:$Q$38,4,FALSE))</f>
        <v xml:space="preserve"> </v>
      </c>
      <c r="L19" s="58" t="str">
        <f>IF(ISERROR(VLOOKUP($B19,'Race 5'!$K$11:$Q$38,5,FALSE)),"0",VLOOKUP($B19,'Race 5'!$K$11:$Q$38,5,FALSE))</f>
        <v>0</v>
      </c>
      <c r="M19" s="97" t="str">
        <f>IF(ISERROR(VLOOKUP($B19,'Race 6'!$K$11:$Q$45,4,FALSE))," ",VLOOKUP($B19,'Race 6'!$K$11:$Q$45,4,FALSE))</f>
        <v xml:space="preserve"> </v>
      </c>
      <c r="N19" s="58" t="str">
        <f>IF(ISERROR(VLOOKUP($B19,'Race 6'!$K$11:$Q$45,5,FALSE)),"0",VLOOKUP($B19,'Race 6'!$K$11:$Q$45,5,FALSE))</f>
        <v>0</v>
      </c>
      <c r="O19" s="97" t="str">
        <f>IF(ISERROR(VLOOKUP($B19,'Race 7'!$K$11:$Q$38,4,FALSE))," ",VLOOKUP($B19,'Race 7'!$K$11:$Q$38,4,FALSE))</f>
        <v xml:space="preserve"> </v>
      </c>
      <c r="P19" s="58" t="str">
        <f>IF(ISERROR(VLOOKUP($B19,'Race 7'!$K$11:$Q$38,5,FALSE)),"0",VLOOKUP($B19,'Race 7'!$K$11:$Q$38,5,FALSE))</f>
        <v>0</v>
      </c>
      <c r="Q19" s="97" t="str">
        <f>IF(ISERROR(VLOOKUP($B19,'Race 8'!$K$11:$Q$35,4,FALSE))," ",VLOOKUP($B19,'Race 8'!$K$11:$Q$35,4,FALSE))</f>
        <v xml:space="preserve"> </v>
      </c>
      <c r="R19" s="58" t="str">
        <f>IF(ISERROR(VLOOKUP($B19,'Race 8'!$K$11:$Q$35,5,FALSE)),"0",VLOOKUP($B19,'Race 8'!$K$11:$Q$35,5,FALSE))</f>
        <v>0</v>
      </c>
      <c r="S19" s="97" t="str">
        <f>IF(ISERROR(VLOOKUP($B19,'Race 9'!$K$11:$Q$29,4,FALSE))," ",VLOOKUP($B19,'Race 9'!$K$11:$Q$29,4,FALSE))</f>
        <v xml:space="preserve"> </v>
      </c>
      <c r="T19" s="58" t="str">
        <f>IF(ISERROR(VLOOKUP($B19,'Race 9'!$K$11:$Q$29,5,FALSE)),"0",VLOOKUP($B19,'Race 9'!$K$11:$Q$29,5,FALSE))</f>
        <v>0</v>
      </c>
      <c r="U19" s="97" t="str">
        <f>IF(ISERROR(VLOOKUP($B19,'Race 10'!$K$11:$Q$35,4,FALSE))," ",VLOOKUP($B19,'Race 10'!$K$11:$Q$35,4,FALSE))</f>
        <v xml:space="preserve"> </v>
      </c>
      <c r="V19" s="58" t="str">
        <f>IF(ISERROR(VLOOKUP($B19,'Race 10'!$K$11:$Q$35,5,FALSE)),"0",VLOOKUP($B19,'Race 10'!$K$11:$Q$35,5,FALSE))</f>
        <v>0</v>
      </c>
      <c r="W19" s="97" t="str">
        <f>IF(ISERROR(VLOOKUP($B19,'Race 11'!$K$11:$Q$38,4,FALSE))," ",VLOOKUP($B19,'Race 11'!$K$11:$Q$38,4,FALSE))</f>
        <v xml:space="preserve"> </v>
      </c>
      <c r="X19" s="58" t="str">
        <f>IF(ISERROR(VLOOKUP($B19,'Race 11'!$K$11:$Q$38,5,FALSE)),"0",VLOOKUP($B19,'Race 11'!$K$11:$Q$38,5,FALSE))</f>
        <v>0</v>
      </c>
      <c r="Y19" s="97" t="str">
        <f>IF(ISERROR(VLOOKUP($B19,'Race 12'!$K$11:$Q$42,4,FALSE))," ",VLOOKUP($B19,'Race 12'!$K$11:$Q$42,4,FALSE))</f>
        <v xml:space="preserve"> </v>
      </c>
      <c r="Z19" s="58" t="str">
        <f>IF(ISERROR(VLOOKUP($B19,'Race 12'!$K$11:$Q$42,5,FALSE)),"0",VLOOKUP($B19,'Race 12'!$K$11:$Q$42,5,FALSE))</f>
        <v>0</v>
      </c>
      <c r="AA19" s="100">
        <f t="shared" si="0"/>
        <v>0</v>
      </c>
      <c r="AB19" s="54">
        <f t="shared" si="1"/>
        <v>0</v>
      </c>
      <c r="AC19" s="33"/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ht="21" customHeight="1">
      <c r="A20" s="8">
        <v>12</v>
      </c>
      <c r="B20" s="59"/>
      <c r="C20" s="97" t="str">
        <f>IF(ISERROR(VLOOKUP(B20,'Race 1'!$K$11:$Q$30,4,FALSE))," ",VLOOKUP(B20,'Race 1'!$K$11:$Q$30,4,FALSE))</f>
        <v xml:space="preserve"> </v>
      </c>
      <c r="D20" s="58" t="str">
        <f>IF(ISERROR(VLOOKUP(B20,'Race 1'!$K$11:$Q$30,5,FALSE)),"0",VLOOKUP(B20,'Race 1'!$K$11:$Q$30,5,FALSE))</f>
        <v>0</v>
      </c>
      <c r="E20" s="97" t="str">
        <f>IF(ISERROR(VLOOKUP($B20,'Race 2'!$K$11:$Q$25,4,FALSE))," ",VLOOKUP($B20,'Race 2'!$K$11:$Q$25,4,FALSE))</f>
        <v xml:space="preserve"> </v>
      </c>
      <c r="F20" s="58" t="str">
        <f>IF(ISERROR(VLOOKUP($B20,'Race 2'!$K$11:$Q$25,5,FALSE)),"0",VLOOKUP($B20,'Race 2'!$K$11:$Q$25,5,FALSE))</f>
        <v>0</v>
      </c>
      <c r="G20" s="97" t="str">
        <f>IF(ISERROR(VLOOKUP($B20,'Race 3'!$K$11:$Q$36,4,FALSE))," ",VLOOKUP($B20,'Race 3'!$K$11:$Q$36,4,FALSE))</f>
        <v xml:space="preserve"> </v>
      </c>
      <c r="H20" s="58" t="str">
        <f>IF(ISERROR(VLOOKUP($B20,'Race 3'!$K$11:$Q$36,5,FALSE)),"0",VLOOKUP($B20,'Race 3'!$K$11:$Q$36,5,FALSE))</f>
        <v>0</v>
      </c>
      <c r="I20" s="97" t="str">
        <f>IF(ISERROR(VLOOKUP($B20,'Race 4'!$K$11:$Q$30,4,FALSE))," ",VLOOKUP($B20,'Race 4'!$K$11:$Q$30,4,FALSE))</f>
        <v xml:space="preserve"> </v>
      </c>
      <c r="J20" s="58" t="str">
        <f>IF(ISERROR(VLOOKUP($B20,'Race 4'!$K$11:$Q$30,5,FALSE)),"0",VLOOKUP($B20,'Race 4'!$K$11:$Q$30,5,FALSE))</f>
        <v>0</v>
      </c>
      <c r="K20" s="97" t="str">
        <f>IF(ISERROR(VLOOKUP($B20,'Race 5'!$K$11:$Q$38,4,FALSE))," ",VLOOKUP($B20,'Race 5'!$K$11:$Q$38,4,FALSE))</f>
        <v xml:space="preserve"> </v>
      </c>
      <c r="L20" s="58" t="str">
        <f>IF(ISERROR(VLOOKUP($B20,'Race 5'!$K$11:$Q$38,5,FALSE)),"0",VLOOKUP($B20,'Race 5'!$K$11:$Q$38,5,FALSE))</f>
        <v>0</v>
      </c>
      <c r="M20" s="97" t="str">
        <f>IF(ISERROR(VLOOKUP($B20,'Race 6'!$K$11:$Q$45,4,FALSE))," ",VLOOKUP($B20,'Race 6'!$K$11:$Q$45,4,FALSE))</f>
        <v xml:space="preserve"> </v>
      </c>
      <c r="N20" s="58" t="str">
        <f>IF(ISERROR(VLOOKUP($B20,'Race 6'!$K$11:$Q$45,5,FALSE)),"0",VLOOKUP($B20,'Race 6'!$K$11:$Q$45,5,FALSE))</f>
        <v>0</v>
      </c>
      <c r="O20" s="97" t="str">
        <f>IF(ISERROR(VLOOKUP($B20,'Race 7'!$K$11:$Q$38,4,FALSE))," ",VLOOKUP($B20,'Race 7'!$K$11:$Q$38,4,FALSE))</f>
        <v xml:space="preserve"> </v>
      </c>
      <c r="P20" s="58" t="str">
        <f>IF(ISERROR(VLOOKUP($B20,'Race 7'!$K$11:$Q$38,5,FALSE)),"0",VLOOKUP($B20,'Race 7'!$K$11:$Q$38,5,FALSE))</f>
        <v>0</v>
      </c>
      <c r="Q20" s="97" t="str">
        <f>IF(ISERROR(VLOOKUP($B20,'Race 8'!$K$11:$Q$35,4,FALSE))," ",VLOOKUP($B20,'Race 8'!$K$11:$Q$35,4,FALSE))</f>
        <v xml:space="preserve"> </v>
      </c>
      <c r="R20" s="58" t="str">
        <f>IF(ISERROR(VLOOKUP($B20,'Race 8'!$K$11:$Q$35,5,FALSE)),"0",VLOOKUP($B20,'Race 8'!$K$11:$Q$35,5,FALSE))</f>
        <v>0</v>
      </c>
      <c r="S20" s="97" t="str">
        <f>IF(ISERROR(VLOOKUP($B20,'Race 9'!$K$11:$Q$29,4,FALSE))," ",VLOOKUP($B20,'Race 9'!$K$11:$Q$29,4,FALSE))</f>
        <v xml:space="preserve"> </v>
      </c>
      <c r="T20" s="58" t="str">
        <f>IF(ISERROR(VLOOKUP($B20,'Race 9'!$K$11:$Q$29,5,FALSE)),"0",VLOOKUP($B20,'Race 9'!$K$11:$Q$29,5,FALSE))</f>
        <v>0</v>
      </c>
      <c r="U20" s="97" t="str">
        <f>IF(ISERROR(VLOOKUP($B20,'Race 10'!$K$11:$Q$35,4,FALSE))," ",VLOOKUP($B20,'Race 10'!$K$11:$Q$35,4,FALSE))</f>
        <v xml:space="preserve"> </v>
      </c>
      <c r="V20" s="58" t="str">
        <f>IF(ISERROR(VLOOKUP($B20,'Race 10'!$K$11:$Q$35,5,FALSE)),"0",VLOOKUP($B20,'Race 10'!$K$11:$Q$35,5,FALSE))</f>
        <v>0</v>
      </c>
      <c r="W20" s="97" t="str">
        <f>IF(ISERROR(VLOOKUP($B20,'Race 11'!$K$11:$Q$38,4,FALSE))," ",VLOOKUP($B20,'Race 11'!$K$11:$Q$38,4,FALSE))</f>
        <v xml:space="preserve"> </v>
      </c>
      <c r="X20" s="58" t="str">
        <f>IF(ISERROR(VLOOKUP($B20,'Race 11'!$K$11:$Q$38,5,FALSE)),"0",VLOOKUP($B20,'Race 11'!$K$11:$Q$38,5,FALSE))</f>
        <v>0</v>
      </c>
      <c r="Y20" s="97" t="str">
        <f>IF(ISERROR(VLOOKUP($B20,'Race 12'!$K$11:$Q$42,4,FALSE))," ",VLOOKUP($B20,'Race 12'!$K$11:$Q$42,4,FALSE))</f>
        <v xml:space="preserve"> </v>
      </c>
      <c r="Z20" s="58" t="str">
        <f>IF(ISERROR(VLOOKUP($B20,'Race 12'!$K$11:$Q$42,5,FALSE)),"0",VLOOKUP($B20,'Race 12'!$K$11:$Q$42,5,FALSE))</f>
        <v>0</v>
      </c>
      <c r="AA20" s="100">
        <f t="shared" si="0"/>
        <v>0</v>
      </c>
      <c r="AB20" s="54">
        <f t="shared" si="1"/>
        <v>0</v>
      </c>
      <c r="AC20" s="33"/>
      <c r="AD20" s="34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</row>
    <row r="21" spans="1:48" ht="21" customHeight="1">
      <c r="A21" s="8">
        <v>13</v>
      </c>
      <c r="B21" s="59"/>
      <c r="C21" s="97" t="str">
        <f>IF(ISERROR(VLOOKUP(B21,'Race 1'!$K$11:$Q$30,4,FALSE))," ",VLOOKUP(B21,'Race 1'!$K$11:$Q$30,4,FALSE))</f>
        <v xml:space="preserve"> </v>
      </c>
      <c r="D21" s="58" t="str">
        <f>IF(ISERROR(VLOOKUP(B21,'Race 1'!$K$11:$Q$30,5,FALSE)),"0",VLOOKUP(B21,'Race 1'!$K$11:$Q$30,5,FALSE))</f>
        <v>0</v>
      </c>
      <c r="E21" s="97" t="str">
        <f>IF(ISERROR(VLOOKUP($B21,'Race 2'!$K$11:$Q$25,4,FALSE))," ",VLOOKUP($B21,'Race 2'!$K$11:$Q$25,4,FALSE))</f>
        <v xml:space="preserve"> </v>
      </c>
      <c r="F21" s="58" t="str">
        <f>IF(ISERROR(VLOOKUP($B21,'Race 2'!$K$11:$Q$25,5,FALSE)),"0",VLOOKUP($B21,'Race 2'!$K$11:$Q$25,5,FALSE))</f>
        <v>0</v>
      </c>
      <c r="G21" s="97" t="str">
        <f>IF(ISERROR(VLOOKUP($B21,'Race 3'!$K$11:$Q$36,4,FALSE))," ",VLOOKUP($B21,'Race 3'!$K$11:$Q$36,4,FALSE))</f>
        <v xml:space="preserve"> </v>
      </c>
      <c r="H21" s="58" t="str">
        <f>IF(ISERROR(VLOOKUP($B21,'Race 3'!$K$11:$Q$36,5,FALSE)),"0",VLOOKUP($B21,'Race 3'!$K$11:$Q$36,5,FALSE))</f>
        <v>0</v>
      </c>
      <c r="I21" s="97" t="str">
        <f>IF(ISERROR(VLOOKUP($B21,'Race 4'!$K$11:$Q$30,4,FALSE))," ",VLOOKUP($B21,'Race 4'!$K$11:$Q$30,4,FALSE))</f>
        <v xml:space="preserve"> </v>
      </c>
      <c r="J21" s="58" t="str">
        <f>IF(ISERROR(VLOOKUP($B21,'Race 4'!$K$11:$Q$30,5,FALSE)),"0",VLOOKUP($B21,'Race 4'!$K$11:$Q$30,5,FALSE))</f>
        <v>0</v>
      </c>
      <c r="K21" s="97" t="str">
        <f>IF(ISERROR(VLOOKUP($B21,'Race 5'!$K$11:$Q$38,4,FALSE))," ",VLOOKUP($B21,'Race 5'!$K$11:$Q$38,4,FALSE))</f>
        <v xml:space="preserve"> </v>
      </c>
      <c r="L21" s="58" t="str">
        <f>IF(ISERROR(VLOOKUP($B21,'Race 5'!$K$11:$Q$38,5,FALSE)),"0",VLOOKUP($B21,'Race 5'!$K$11:$Q$38,5,FALSE))</f>
        <v>0</v>
      </c>
      <c r="M21" s="97" t="str">
        <f>IF(ISERROR(VLOOKUP($B21,'Race 6'!$K$11:$Q$45,4,FALSE))," ",VLOOKUP($B21,'Race 6'!$K$11:$Q$45,4,FALSE))</f>
        <v xml:space="preserve"> </v>
      </c>
      <c r="N21" s="58" t="str">
        <f>IF(ISERROR(VLOOKUP($B21,'Race 6'!$K$11:$Q$45,5,FALSE)),"0",VLOOKUP($B21,'Race 6'!$K$11:$Q$45,5,FALSE))</f>
        <v>0</v>
      </c>
      <c r="O21" s="97" t="str">
        <f>IF(ISERROR(VLOOKUP($B21,'Race 7'!$K$11:$Q$38,4,FALSE))," ",VLOOKUP($B21,'Race 7'!$K$11:$Q$38,4,FALSE))</f>
        <v xml:space="preserve"> </v>
      </c>
      <c r="P21" s="58" t="str">
        <f>IF(ISERROR(VLOOKUP($B21,'Race 7'!$K$11:$Q$38,5,FALSE)),"0",VLOOKUP($B21,'Race 7'!$K$11:$Q$38,5,FALSE))</f>
        <v>0</v>
      </c>
      <c r="Q21" s="97" t="str">
        <f>IF(ISERROR(VLOOKUP($B21,'Race 8'!$K$11:$Q$35,4,FALSE))," ",VLOOKUP($B21,'Race 8'!$K$11:$Q$35,4,FALSE))</f>
        <v xml:space="preserve"> </v>
      </c>
      <c r="R21" s="58" t="str">
        <f>IF(ISERROR(VLOOKUP($B21,'Race 8'!$K$11:$Q$35,5,FALSE)),"0",VLOOKUP($B21,'Race 8'!$K$11:$Q$35,5,FALSE))</f>
        <v>0</v>
      </c>
      <c r="S21" s="97" t="str">
        <f>IF(ISERROR(VLOOKUP($B21,'Race 9'!$K$11:$Q$29,4,FALSE))," ",VLOOKUP($B21,'Race 9'!$K$11:$Q$29,4,FALSE))</f>
        <v xml:space="preserve"> </v>
      </c>
      <c r="T21" s="58" t="str">
        <f>IF(ISERROR(VLOOKUP($B21,'Race 9'!$K$11:$Q$29,5,FALSE)),"0",VLOOKUP($B21,'Race 9'!$K$11:$Q$29,5,FALSE))</f>
        <v>0</v>
      </c>
      <c r="U21" s="97" t="str">
        <f>IF(ISERROR(VLOOKUP($B21,'Race 10'!$K$11:$Q$35,4,FALSE))," ",VLOOKUP($B21,'Race 10'!$K$11:$Q$35,4,FALSE))</f>
        <v xml:space="preserve"> </v>
      </c>
      <c r="V21" s="58" t="str">
        <f>IF(ISERROR(VLOOKUP($B21,'Race 10'!$K$11:$Q$35,5,FALSE)),"0",VLOOKUP($B21,'Race 10'!$K$11:$Q$35,5,FALSE))</f>
        <v>0</v>
      </c>
      <c r="W21" s="97" t="str">
        <f>IF(ISERROR(VLOOKUP($B21,'Race 11'!$K$11:$Q$38,4,FALSE))," ",VLOOKUP($B21,'Race 11'!$K$11:$Q$38,4,FALSE))</f>
        <v xml:space="preserve"> </v>
      </c>
      <c r="X21" s="58" t="str">
        <f>IF(ISERROR(VLOOKUP($B21,'Race 11'!$K$11:$Q$38,5,FALSE)),"0",VLOOKUP($B21,'Race 11'!$K$11:$Q$38,5,FALSE))</f>
        <v>0</v>
      </c>
      <c r="Y21" s="97" t="str">
        <f>IF(ISERROR(VLOOKUP($B21,'Race 12'!$K$11:$Q$42,4,FALSE))," ",VLOOKUP($B21,'Race 12'!$K$11:$Q$42,4,FALSE))</f>
        <v xml:space="preserve"> </v>
      </c>
      <c r="Z21" s="58" t="str">
        <f>IF(ISERROR(VLOOKUP($B21,'Race 12'!$K$11:$Q$42,5,FALSE)),"0",VLOOKUP($B21,'Race 12'!$K$11:$Q$42,5,FALSE))</f>
        <v>0</v>
      </c>
      <c r="AA21" s="100">
        <f t="shared" si="0"/>
        <v>0</v>
      </c>
      <c r="AB21" s="54">
        <f t="shared" si="1"/>
        <v>0</v>
      </c>
      <c r="AC21" s="33"/>
      <c r="AD21" s="34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ht="21" customHeight="1">
      <c r="A22" s="8">
        <v>14</v>
      </c>
      <c r="B22" s="59"/>
      <c r="C22" s="97" t="str">
        <f>IF(ISERROR(VLOOKUP(B22,'Race 1'!$K$11:$Q$30,4,FALSE))," ",VLOOKUP(B22,'Race 1'!$K$11:$Q$30,4,FALSE))</f>
        <v xml:space="preserve"> </v>
      </c>
      <c r="D22" s="58" t="str">
        <f>IF(ISERROR(VLOOKUP(B22,'Race 1'!$K$11:$Q$30,5,FALSE)),"0",VLOOKUP(B22,'Race 1'!$K$11:$Q$30,5,FALSE))</f>
        <v>0</v>
      </c>
      <c r="E22" s="97" t="str">
        <f>IF(ISERROR(VLOOKUP($B22,'Race 2'!$K$11:$Q$25,4,FALSE))," ",VLOOKUP($B22,'Race 2'!$K$11:$Q$25,4,FALSE))</f>
        <v xml:space="preserve"> </v>
      </c>
      <c r="F22" s="58" t="str">
        <f>IF(ISERROR(VLOOKUP($B22,'Race 2'!$K$11:$Q$25,5,FALSE)),"0",VLOOKUP($B22,'Race 2'!$K$11:$Q$25,5,FALSE))</f>
        <v>0</v>
      </c>
      <c r="G22" s="97" t="str">
        <f>IF(ISERROR(VLOOKUP($B22,'Race 3'!$K$11:$Q$36,4,FALSE))," ",VLOOKUP($B22,'Race 3'!$K$11:$Q$36,4,FALSE))</f>
        <v xml:space="preserve"> </v>
      </c>
      <c r="H22" s="58" t="str">
        <f>IF(ISERROR(VLOOKUP($B22,'Race 3'!$K$11:$Q$36,5,FALSE)),"0",VLOOKUP($B22,'Race 3'!$K$11:$Q$36,5,FALSE))</f>
        <v>0</v>
      </c>
      <c r="I22" s="97" t="str">
        <f>IF(ISERROR(VLOOKUP($B22,'Race 4'!$K$11:$Q$30,4,FALSE))," ",VLOOKUP($B22,'Race 4'!$K$11:$Q$30,4,FALSE))</f>
        <v xml:space="preserve"> </v>
      </c>
      <c r="J22" s="58" t="str">
        <f>IF(ISERROR(VLOOKUP($B22,'Race 4'!$K$11:$Q$30,5,FALSE)),"0",VLOOKUP($B22,'Race 4'!$K$11:$Q$30,5,FALSE))</f>
        <v>0</v>
      </c>
      <c r="K22" s="97" t="str">
        <f>IF(ISERROR(VLOOKUP($B22,'Race 5'!$K$11:$Q$38,4,FALSE))," ",VLOOKUP($B22,'Race 5'!$K$11:$Q$38,4,FALSE))</f>
        <v xml:space="preserve"> </v>
      </c>
      <c r="L22" s="58" t="str">
        <f>IF(ISERROR(VLOOKUP($B22,'Race 5'!$K$11:$Q$38,5,FALSE)),"0",VLOOKUP($B22,'Race 5'!$K$11:$Q$38,5,FALSE))</f>
        <v>0</v>
      </c>
      <c r="M22" s="97" t="str">
        <f>IF(ISERROR(VLOOKUP($B22,'Race 6'!$K$11:$Q$45,4,FALSE))," ",VLOOKUP($B22,'Race 6'!$K$11:$Q$45,4,FALSE))</f>
        <v xml:space="preserve"> </v>
      </c>
      <c r="N22" s="58" t="str">
        <f>IF(ISERROR(VLOOKUP($B22,'Race 6'!$K$11:$Q$45,5,FALSE)),"0",VLOOKUP($B22,'Race 6'!$K$11:$Q$45,5,FALSE))</f>
        <v>0</v>
      </c>
      <c r="O22" s="97" t="str">
        <f>IF(ISERROR(VLOOKUP($B22,'Race 7'!$K$11:$Q$38,4,FALSE))," ",VLOOKUP($B22,'Race 7'!$K$11:$Q$38,4,FALSE))</f>
        <v xml:space="preserve"> </v>
      </c>
      <c r="P22" s="58" t="str">
        <f>IF(ISERROR(VLOOKUP($B22,'Race 7'!$K$11:$Q$38,5,FALSE)),"0",VLOOKUP($B22,'Race 7'!$K$11:$Q$38,5,FALSE))</f>
        <v>0</v>
      </c>
      <c r="Q22" s="97" t="str">
        <f>IF(ISERROR(VLOOKUP($B22,'Race 8'!$K$11:$Q$35,4,FALSE))," ",VLOOKUP($B22,'Race 8'!$K$11:$Q$35,4,FALSE))</f>
        <v xml:space="preserve"> </v>
      </c>
      <c r="R22" s="58" t="str">
        <f>IF(ISERROR(VLOOKUP($B22,'Race 8'!$K$11:$Q$35,5,FALSE)),"0",VLOOKUP($B22,'Race 8'!$K$11:$Q$35,5,FALSE))</f>
        <v>0</v>
      </c>
      <c r="S22" s="97" t="str">
        <f>IF(ISERROR(VLOOKUP($B22,'Race 9'!$K$11:$Q$29,4,FALSE))," ",VLOOKUP($B22,'Race 9'!$K$11:$Q$29,4,FALSE))</f>
        <v xml:space="preserve"> </v>
      </c>
      <c r="T22" s="58" t="str">
        <f>IF(ISERROR(VLOOKUP($B22,'Race 9'!$K$11:$Q$29,5,FALSE)),"0",VLOOKUP($B22,'Race 9'!$K$11:$Q$29,5,FALSE))</f>
        <v>0</v>
      </c>
      <c r="U22" s="97" t="str">
        <f>IF(ISERROR(VLOOKUP($B22,'Race 10'!$K$11:$Q$35,4,FALSE))," ",VLOOKUP($B22,'Race 10'!$K$11:$Q$35,4,FALSE))</f>
        <v xml:space="preserve"> </v>
      </c>
      <c r="V22" s="58" t="str">
        <f>IF(ISERROR(VLOOKUP($B22,'Race 10'!$K$11:$Q$35,5,FALSE)),"0",VLOOKUP($B22,'Race 10'!$K$11:$Q$35,5,FALSE))</f>
        <v>0</v>
      </c>
      <c r="W22" s="97" t="str">
        <f>IF(ISERROR(VLOOKUP($B22,'Race 11'!$K$11:$Q$38,4,FALSE))," ",VLOOKUP($B22,'Race 11'!$K$11:$Q$38,4,FALSE))</f>
        <v xml:space="preserve"> </v>
      </c>
      <c r="X22" s="58" t="str">
        <f>IF(ISERROR(VLOOKUP($B22,'Race 11'!$K$11:$Q$38,5,FALSE)),"0",VLOOKUP($B22,'Race 11'!$K$11:$Q$38,5,FALSE))</f>
        <v>0</v>
      </c>
      <c r="Y22" s="97" t="str">
        <f>IF(ISERROR(VLOOKUP($B22,'Race 12'!$K$11:$Q$42,4,FALSE))," ",VLOOKUP($B22,'Race 12'!$K$11:$Q$42,4,FALSE))</f>
        <v xml:space="preserve"> </v>
      </c>
      <c r="Z22" s="58" t="str">
        <f>IF(ISERROR(VLOOKUP($B22,'Race 12'!$K$11:$Q$42,5,FALSE)),"0",VLOOKUP($B22,'Race 12'!$K$11:$Q$42,5,FALSE))</f>
        <v>0</v>
      </c>
      <c r="AA22" s="100">
        <f t="shared" si="0"/>
        <v>0</v>
      </c>
      <c r="AB22" s="54">
        <f t="shared" si="1"/>
        <v>0</v>
      </c>
      <c r="AC22" s="55"/>
      <c r="AD22" s="34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ht="21" customHeight="1">
      <c r="A23" s="8">
        <v>15</v>
      </c>
      <c r="B23" s="59"/>
      <c r="C23" s="97" t="str">
        <f>IF(ISERROR(VLOOKUP(B23,'Race 1'!$K$11:$Q$30,4,FALSE))," ",VLOOKUP(B23,'Race 1'!$K$11:$Q$30,4,FALSE))</f>
        <v xml:space="preserve"> </v>
      </c>
      <c r="D23" s="58" t="str">
        <f>IF(ISERROR(VLOOKUP(B23,'Race 1'!$K$11:$Q$30,5,FALSE)),"0",VLOOKUP(B23,'Race 1'!$K$11:$Q$30,5,FALSE))</f>
        <v>0</v>
      </c>
      <c r="E23" s="97" t="str">
        <f>IF(ISERROR(VLOOKUP($B23,'Race 2'!$K$11:$Q$25,4,FALSE))," ",VLOOKUP($B23,'Race 2'!$K$11:$Q$25,4,FALSE))</f>
        <v xml:space="preserve"> </v>
      </c>
      <c r="F23" s="58" t="str">
        <f>IF(ISERROR(VLOOKUP($B23,'Race 2'!$K$11:$Q$25,5,FALSE)),"0",VLOOKUP($B23,'Race 2'!$K$11:$Q$25,5,FALSE))</f>
        <v>0</v>
      </c>
      <c r="G23" s="97" t="str">
        <f>IF(ISERROR(VLOOKUP($B23,'Race 3'!$K$11:$Q$36,4,FALSE))," ",VLOOKUP($B23,'Race 3'!$K$11:$Q$36,4,FALSE))</f>
        <v xml:space="preserve"> </v>
      </c>
      <c r="H23" s="58" t="str">
        <f>IF(ISERROR(VLOOKUP($B23,'Race 3'!$K$11:$Q$36,5,FALSE)),"0",VLOOKUP($B23,'Race 3'!$K$11:$Q$36,5,FALSE))</f>
        <v>0</v>
      </c>
      <c r="I23" s="97" t="str">
        <f>IF(ISERROR(VLOOKUP($B23,'Race 4'!$K$11:$Q$30,4,FALSE))," ",VLOOKUP($B23,'Race 4'!$K$11:$Q$30,4,FALSE))</f>
        <v xml:space="preserve"> </v>
      </c>
      <c r="J23" s="58" t="str">
        <f>IF(ISERROR(VLOOKUP($B23,'Race 4'!$K$11:$Q$30,5,FALSE)),"0",VLOOKUP($B23,'Race 4'!$K$11:$Q$30,5,FALSE))</f>
        <v>0</v>
      </c>
      <c r="K23" s="97" t="str">
        <f>IF(ISERROR(VLOOKUP($B23,'Race 5'!$K$11:$Q$38,4,FALSE))," ",VLOOKUP($B23,'Race 5'!$K$11:$Q$38,4,FALSE))</f>
        <v xml:space="preserve"> </v>
      </c>
      <c r="L23" s="58" t="str">
        <f>IF(ISERROR(VLOOKUP($B23,'Race 5'!$K$11:$Q$38,5,FALSE)),"0",VLOOKUP($B23,'Race 5'!$K$11:$Q$38,5,FALSE))</f>
        <v>0</v>
      </c>
      <c r="M23" s="97" t="str">
        <f>IF(ISERROR(VLOOKUP($B23,'Race 6'!$K$11:$Q$45,4,FALSE))," ",VLOOKUP($B23,'Race 6'!$K$11:$Q$45,4,FALSE))</f>
        <v xml:space="preserve"> </v>
      </c>
      <c r="N23" s="58" t="str">
        <f>IF(ISERROR(VLOOKUP($B23,'Race 6'!$K$11:$Q$45,5,FALSE)),"0",VLOOKUP($B23,'Race 6'!$K$11:$Q$45,5,FALSE))</f>
        <v>0</v>
      </c>
      <c r="O23" s="97" t="str">
        <f>IF(ISERROR(VLOOKUP($B23,'Race 7'!$K$11:$Q$38,4,FALSE))," ",VLOOKUP($B23,'Race 7'!$K$11:$Q$38,4,FALSE))</f>
        <v xml:space="preserve"> </v>
      </c>
      <c r="P23" s="58" t="str">
        <f>IF(ISERROR(VLOOKUP($B23,'Race 7'!$K$11:$Q$38,5,FALSE)),"0",VLOOKUP($B23,'Race 7'!$K$11:$Q$38,5,FALSE))</f>
        <v>0</v>
      </c>
      <c r="Q23" s="97" t="str">
        <f>IF(ISERROR(VLOOKUP($B23,'Race 8'!$K$11:$Q$35,4,FALSE))," ",VLOOKUP($B23,'Race 8'!$K$11:$Q$35,4,FALSE))</f>
        <v xml:space="preserve"> </v>
      </c>
      <c r="R23" s="58" t="str">
        <f>IF(ISERROR(VLOOKUP($B23,'Race 8'!$K$11:$Q$35,5,FALSE)),"0",VLOOKUP($B23,'Race 8'!$K$11:$Q$35,5,FALSE))</f>
        <v>0</v>
      </c>
      <c r="S23" s="97" t="str">
        <f>IF(ISERROR(VLOOKUP($B23,'Race 9'!$K$11:$Q$29,4,FALSE))," ",VLOOKUP($B23,'Race 9'!$K$11:$Q$29,4,FALSE))</f>
        <v xml:space="preserve"> </v>
      </c>
      <c r="T23" s="58" t="str">
        <f>IF(ISERROR(VLOOKUP($B23,'Race 9'!$K$11:$Q$29,5,FALSE)),"0",VLOOKUP($B23,'Race 9'!$K$11:$Q$29,5,FALSE))</f>
        <v>0</v>
      </c>
      <c r="U23" s="97" t="str">
        <f>IF(ISERROR(VLOOKUP($B23,'Race 10'!$K$11:$Q$35,4,FALSE))," ",VLOOKUP($B23,'Race 10'!$K$11:$Q$35,4,FALSE))</f>
        <v xml:space="preserve"> </v>
      </c>
      <c r="V23" s="58" t="str">
        <f>IF(ISERROR(VLOOKUP($B23,'Race 10'!$K$11:$Q$35,5,FALSE)),"0",VLOOKUP($B23,'Race 10'!$K$11:$Q$35,5,FALSE))</f>
        <v>0</v>
      </c>
      <c r="W23" s="97" t="str">
        <f>IF(ISERROR(VLOOKUP($B23,'Race 11'!$K$11:$Q$38,4,FALSE))," ",VLOOKUP($B23,'Race 11'!$K$11:$Q$38,4,FALSE))</f>
        <v xml:space="preserve"> </v>
      </c>
      <c r="X23" s="58" t="str">
        <f>IF(ISERROR(VLOOKUP($B23,'Race 11'!$K$11:$Q$38,5,FALSE)),"0",VLOOKUP($B23,'Race 11'!$K$11:$Q$38,5,FALSE))</f>
        <v>0</v>
      </c>
      <c r="Y23" s="97" t="str">
        <f>IF(ISERROR(VLOOKUP($B23,'Race 12'!$K$11:$Q$42,4,FALSE))," ",VLOOKUP($B23,'Race 12'!$K$11:$Q$42,4,FALSE))</f>
        <v xml:space="preserve"> </v>
      </c>
      <c r="Z23" s="58" t="str">
        <f>IF(ISERROR(VLOOKUP($B23,'Race 12'!$K$11:$Q$42,5,FALSE)),"0",VLOOKUP($B23,'Race 12'!$K$11:$Q$42,5,FALSE))</f>
        <v>0</v>
      </c>
      <c r="AA23" s="100">
        <f t="shared" si="0"/>
        <v>0</v>
      </c>
      <c r="AB23" s="54">
        <f t="shared" si="1"/>
        <v>0</v>
      </c>
      <c r="AC23" s="33"/>
      <c r="AD23" s="34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 ht="21" customHeight="1">
      <c r="A24" s="8">
        <v>16</v>
      </c>
      <c r="B24" s="59"/>
      <c r="C24" s="97" t="str">
        <f>IF(ISERROR(VLOOKUP(B24,'Race 1'!$K$11:$Q$30,4,FALSE))," ",VLOOKUP(B24,'Race 1'!$K$11:$Q$30,4,FALSE))</f>
        <v xml:space="preserve"> </v>
      </c>
      <c r="D24" s="58" t="str">
        <f>IF(ISERROR(VLOOKUP(B24,'Race 1'!$K$11:$Q$30,5,FALSE)),"0",VLOOKUP(B24,'Race 1'!$K$11:$Q$30,5,FALSE))</f>
        <v>0</v>
      </c>
      <c r="E24" s="97" t="str">
        <f>IF(ISERROR(VLOOKUP($B24,'Race 2'!$K$11:$Q$25,4,FALSE))," ",VLOOKUP($B24,'Race 2'!$K$11:$Q$25,4,FALSE))</f>
        <v xml:space="preserve"> </v>
      </c>
      <c r="F24" s="58" t="str">
        <f>IF(ISERROR(VLOOKUP($B24,'Race 2'!$K$11:$Q$25,5,FALSE)),"0",VLOOKUP($B24,'Race 2'!$K$11:$Q$25,5,FALSE))</f>
        <v>0</v>
      </c>
      <c r="G24" s="97" t="str">
        <f>IF(ISERROR(VLOOKUP($B24,'Race 3'!$K$11:$Q$36,4,FALSE))," ",VLOOKUP($B24,'Race 3'!$K$11:$Q$36,4,FALSE))</f>
        <v xml:space="preserve"> </v>
      </c>
      <c r="H24" s="58" t="str">
        <f>IF(ISERROR(VLOOKUP($B24,'Race 3'!$K$11:$Q$36,5,FALSE)),"0",VLOOKUP($B24,'Race 3'!$K$11:$Q$36,5,FALSE))</f>
        <v>0</v>
      </c>
      <c r="I24" s="97" t="str">
        <f>IF(ISERROR(VLOOKUP($B24,'Race 4'!$K$11:$Q$30,4,FALSE))," ",VLOOKUP($B24,'Race 4'!$K$11:$Q$30,4,FALSE))</f>
        <v xml:space="preserve"> </v>
      </c>
      <c r="J24" s="58" t="str">
        <f>IF(ISERROR(VLOOKUP($B24,'Race 4'!$K$11:$Q$30,5,FALSE)),"0",VLOOKUP($B24,'Race 4'!$K$11:$Q$30,5,FALSE))</f>
        <v>0</v>
      </c>
      <c r="K24" s="97" t="str">
        <f>IF(ISERROR(VLOOKUP($B24,'Race 5'!$K$11:$Q$38,4,FALSE))," ",VLOOKUP($B24,'Race 5'!$K$11:$Q$38,4,FALSE))</f>
        <v xml:space="preserve"> </v>
      </c>
      <c r="L24" s="58" t="str">
        <f>IF(ISERROR(VLOOKUP($B24,'Race 5'!$K$11:$Q$38,5,FALSE)),"0",VLOOKUP($B24,'Race 5'!$K$11:$Q$38,5,FALSE))</f>
        <v>0</v>
      </c>
      <c r="M24" s="97" t="str">
        <f>IF(ISERROR(VLOOKUP($B24,'Race 6'!$K$11:$Q$45,4,FALSE))," ",VLOOKUP($B24,'Race 6'!$K$11:$Q$45,4,FALSE))</f>
        <v xml:space="preserve"> </v>
      </c>
      <c r="N24" s="58" t="str">
        <f>IF(ISERROR(VLOOKUP($B24,'Race 6'!$K$11:$Q$45,5,FALSE)),"0",VLOOKUP($B24,'Race 6'!$K$11:$Q$45,5,FALSE))</f>
        <v>0</v>
      </c>
      <c r="O24" s="97" t="str">
        <f>IF(ISERROR(VLOOKUP($B24,'Race 7'!$K$11:$Q$38,4,FALSE))," ",VLOOKUP($B24,'Race 7'!$K$11:$Q$38,4,FALSE))</f>
        <v xml:space="preserve"> </v>
      </c>
      <c r="P24" s="58" t="str">
        <f>IF(ISERROR(VLOOKUP($B24,'Race 7'!$K$11:$Q$38,5,FALSE)),"0",VLOOKUP($B24,'Race 7'!$K$11:$Q$38,5,FALSE))</f>
        <v>0</v>
      </c>
      <c r="Q24" s="97" t="str">
        <f>IF(ISERROR(VLOOKUP($B24,'Race 8'!$K$11:$Q$35,4,FALSE))," ",VLOOKUP($B24,'Race 8'!$K$11:$Q$35,4,FALSE))</f>
        <v xml:space="preserve"> </v>
      </c>
      <c r="R24" s="58" t="str">
        <f>IF(ISERROR(VLOOKUP($B24,'Race 8'!$K$11:$Q$35,5,FALSE)),"0",VLOOKUP($B24,'Race 8'!$K$11:$Q$35,5,FALSE))</f>
        <v>0</v>
      </c>
      <c r="S24" s="97" t="str">
        <f>IF(ISERROR(VLOOKUP($B24,'Race 9'!$K$11:$Q$29,4,FALSE))," ",VLOOKUP($B24,'Race 9'!$K$11:$Q$29,4,FALSE))</f>
        <v xml:space="preserve"> </v>
      </c>
      <c r="T24" s="58" t="str">
        <f>IF(ISERROR(VLOOKUP($B24,'Race 9'!$K$11:$Q$29,5,FALSE)),"0",VLOOKUP($B24,'Race 9'!$K$11:$Q$29,5,FALSE))</f>
        <v>0</v>
      </c>
      <c r="U24" s="97" t="str">
        <f>IF(ISERROR(VLOOKUP($B24,'Race 10'!$K$11:$Q$35,4,FALSE))," ",VLOOKUP($B24,'Race 10'!$K$11:$Q$35,4,FALSE))</f>
        <v xml:space="preserve"> </v>
      </c>
      <c r="V24" s="58" t="str">
        <f>IF(ISERROR(VLOOKUP($B24,'Race 10'!$K$11:$Q$35,5,FALSE)),"0",VLOOKUP($B24,'Race 10'!$K$11:$Q$35,5,FALSE))</f>
        <v>0</v>
      </c>
      <c r="W24" s="97" t="str">
        <f>IF(ISERROR(VLOOKUP($B24,'Race 11'!$K$11:$Q$38,4,FALSE))," ",VLOOKUP($B24,'Race 11'!$K$11:$Q$38,4,FALSE))</f>
        <v xml:space="preserve"> </v>
      </c>
      <c r="X24" s="58" t="str">
        <f>IF(ISERROR(VLOOKUP($B24,'Race 11'!$K$11:$Q$38,5,FALSE)),"0",VLOOKUP($B24,'Race 11'!$K$11:$Q$38,5,FALSE))</f>
        <v>0</v>
      </c>
      <c r="Y24" s="97" t="str">
        <f>IF(ISERROR(VLOOKUP($B24,'Race 12'!$K$11:$Q$42,4,FALSE))," ",VLOOKUP($B24,'Race 12'!$K$11:$Q$42,4,FALSE))</f>
        <v xml:space="preserve"> </v>
      </c>
      <c r="Z24" s="58" t="str">
        <f>IF(ISERROR(VLOOKUP($B24,'Race 12'!$K$11:$Q$42,5,FALSE)),"0",VLOOKUP($B24,'Race 12'!$K$11:$Q$42,5,FALSE))</f>
        <v>0</v>
      </c>
      <c r="AA24" s="100">
        <f t="shared" si="0"/>
        <v>0</v>
      </c>
      <c r="AB24" s="54">
        <f t="shared" si="1"/>
        <v>0</v>
      </c>
      <c r="AC24" s="33"/>
      <c r="AD24" s="34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</row>
    <row r="25" spans="1:48" ht="21" customHeight="1">
      <c r="A25" s="8">
        <v>17</v>
      </c>
      <c r="B25" s="59"/>
      <c r="C25" s="97" t="str">
        <f>IF(ISERROR(VLOOKUP(B25,'Race 1'!$K$11:$Q$30,4,FALSE))," ",VLOOKUP(B25,'Race 1'!$K$11:$Q$30,4,FALSE))</f>
        <v xml:space="preserve"> </v>
      </c>
      <c r="D25" s="58" t="str">
        <f>IF(ISERROR(VLOOKUP(B25,'Race 1'!$K$11:$Q$30,5,FALSE)),"0",VLOOKUP(B25,'Race 1'!$K$11:$Q$30,5,FALSE))</f>
        <v>0</v>
      </c>
      <c r="E25" s="97" t="str">
        <f>IF(ISERROR(VLOOKUP($B25,'Race 2'!$K$11:$Q$25,4,FALSE))," ",VLOOKUP($B25,'Race 2'!$K$11:$Q$25,4,FALSE))</f>
        <v xml:space="preserve"> </v>
      </c>
      <c r="F25" s="58" t="str">
        <f>IF(ISERROR(VLOOKUP($B25,'Race 2'!$K$11:$Q$25,5,FALSE)),"0",VLOOKUP($B25,'Race 2'!$K$11:$Q$25,5,FALSE))</f>
        <v>0</v>
      </c>
      <c r="G25" s="97" t="str">
        <f>IF(ISERROR(VLOOKUP($B25,'Race 3'!$K$11:$Q$36,4,FALSE))," ",VLOOKUP($B25,'Race 3'!$K$11:$Q$36,4,FALSE))</f>
        <v xml:space="preserve"> </v>
      </c>
      <c r="H25" s="58" t="str">
        <f>IF(ISERROR(VLOOKUP($B25,'Race 3'!$K$11:$Q$36,5,FALSE)),"0",VLOOKUP($B25,'Race 3'!$K$11:$Q$36,5,FALSE))</f>
        <v>0</v>
      </c>
      <c r="I25" s="97" t="str">
        <f>IF(ISERROR(VLOOKUP($B25,'Race 4'!$K$11:$Q$30,4,FALSE))," ",VLOOKUP($B25,'Race 4'!$K$11:$Q$30,4,FALSE))</f>
        <v xml:space="preserve"> </v>
      </c>
      <c r="J25" s="58" t="str">
        <f>IF(ISERROR(VLOOKUP($B25,'Race 4'!$K$11:$Q$30,5,FALSE)),"0",VLOOKUP($B25,'Race 4'!$K$11:$Q$30,5,FALSE))</f>
        <v>0</v>
      </c>
      <c r="K25" s="97" t="str">
        <f>IF(ISERROR(VLOOKUP($B25,'Race 5'!$K$11:$Q$38,4,FALSE))," ",VLOOKUP($B25,'Race 5'!$K$11:$Q$38,4,FALSE))</f>
        <v xml:space="preserve"> </v>
      </c>
      <c r="L25" s="58" t="str">
        <f>IF(ISERROR(VLOOKUP($B25,'Race 5'!$K$11:$Q$38,5,FALSE)),"0",VLOOKUP($B25,'Race 5'!$K$11:$Q$38,5,FALSE))</f>
        <v>0</v>
      </c>
      <c r="M25" s="97" t="str">
        <f>IF(ISERROR(VLOOKUP($B25,'Race 6'!$K$11:$Q$45,4,FALSE))," ",VLOOKUP($B25,'Race 6'!$K$11:$Q$45,4,FALSE))</f>
        <v xml:space="preserve"> </v>
      </c>
      <c r="N25" s="58" t="str">
        <f>IF(ISERROR(VLOOKUP($B25,'Race 6'!$K$11:$Q$45,5,FALSE)),"0",VLOOKUP($B25,'Race 6'!$K$11:$Q$45,5,FALSE))</f>
        <v>0</v>
      </c>
      <c r="O25" s="97" t="str">
        <f>IF(ISERROR(VLOOKUP($B25,'Race 7'!$K$11:$Q$38,4,FALSE))," ",VLOOKUP($B25,'Race 7'!$K$11:$Q$38,4,FALSE))</f>
        <v xml:space="preserve"> </v>
      </c>
      <c r="P25" s="58" t="str">
        <f>IF(ISERROR(VLOOKUP($B25,'Race 7'!$K$11:$Q$38,5,FALSE)),"0",VLOOKUP($B25,'Race 7'!$K$11:$Q$38,5,FALSE))</f>
        <v>0</v>
      </c>
      <c r="Q25" s="97" t="str">
        <f>IF(ISERROR(VLOOKUP($B25,'Race 8'!$K$11:$Q$35,4,FALSE))," ",VLOOKUP($B25,'Race 8'!$K$11:$Q$35,4,FALSE))</f>
        <v xml:space="preserve"> </v>
      </c>
      <c r="R25" s="58" t="str">
        <f>IF(ISERROR(VLOOKUP($B25,'Race 8'!$K$11:$Q$35,5,FALSE)),"0",VLOOKUP($B25,'Race 8'!$K$11:$Q$35,5,FALSE))</f>
        <v>0</v>
      </c>
      <c r="S25" s="97" t="str">
        <f>IF(ISERROR(VLOOKUP($B25,'Race 9'!$K$11:$Q$29,4,FALSE))," ",VLOOKUP($B25,'Race 9'!$K$11:$Q$29,4,FALSE))</f>
        <v xml:space="preserve"> </v>
      </c>
      <c r="T25" s="58" t="str">
        <f>IF(ISERROR(VLOOKUP($B25,'Race 9'!$K$11:$Q$29,5,FALSE)),"0",VLOOKUP($B25,'Race 9'!$K$11:$Q$29,5,FALSE))</f>
        <v>0</v>
      </c>
      <c r="U25" s="97" t="str">
        <f>IF(ISERROR(VLOOKUP($B25,'Race 10'!$K$11:$Q$35,4,FALSE))," ",VLOOKUP($B25,'Race 10'!$K$11:$Q$35,4,FALSE))</f>
        <v xml:space="preserve"> </v>
      </c>
      <c r="V25" s="58" t="str">
        <f>IF(ISERROR(VLOOKUP($B25,'Race 10'!$K$11:$Q$35,5,FALSE)),"0",VLOOKUP($B25,'Race 10'!$K$11:$Q$35,5,FALSE))</f>
        <v>0</v>
      </c>
      <c r="W25" s="97" t="str">
        <f>IF(ISERROR(VLOOKUP($B25,'Race 11'!$K$11:$Q$38,4,FALSE))," ",VLOOKUP($B25,'Race 11'!$K$11:$Q$38,4,FALSE))</f>
        <v xml:space="preserve"> </v>
      </c>
      <c r="X25" s="58" t="str">
        <f>IF(ISERROR(VLOOKUP($B25,'Race 11'!$K$11:$Q$38,5,FALSE)),"0",VLOOKUP($B25,'Race 11'!$K$11:$Q$38,5,FALSE))</f>
        <v>0</v>
      </c>
      <c r="Y25" s="97" t="str">
        <f>IF(ISERROR(VLOOKUP($B25,'Race 12'!$K$11:$Q$42,4,FALSE))," ",VLOOKUP($B25,'Race 12'!$K$11:$Q$42,4,FALSE))</f>
        <v xml:space="preserve"> </v>
      </c>
      <c r="Z25" s="58" t="str">
        <f>IF(ISERROR(VLOOKUP($B25,'Race 12'!$K$11:$Q$42,5,FALSE)),"0",VLOOKUP($B25,'Race 12'!$K$11:$Q$42,5,FALSE))</f>
        <v>0</v>
      </c>
      <c r="AA25" s="100">
        <f t="shared" si="0"/>
        <v>0</v>
      </c>
      <c r="AB25" s="54">
        <f t="shared" si="1"/>
        <v>0</v>
      </c>
      <c r="AC25" s="33"/>
      <c r="AD25" s="34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ht="21" customHeight="1">
      <c r="A26" s="8">
        <v>18</v>
      </c>
      <c r="B26" s="59"/>
      <c r="C26" s="97" t="str">
        <f>IF(ISERROR(VLOOKUP(B26,'Race 1'!$K$11:$Q$30,4,FALSE))," ",VLOOKUP(B26,'Race 1'!$K$11:$Q$30,4,FALSE))</f>
        <v xml:space="preserve"> </v>
      </c>
      <c r="D26" s="58" t="str">
        <f>IF(ISERROR(VLOOKUP(B26,'Race 1'!$K$11:$Q$30,5,FALSE)),"0",VLOOKUP(B26,'Race 1'!$K$11:$Q$30,5,FALSE))</f>
        <v>0</v>
      </c>
      <c r="E26" s="97" t="str">
        <f>IF(ISERROR(VLOOKUP($B26,'Race 2'!$K$11:$Q$25,4,FALSE))," ",VLOOKUP($B26,'Race 2'!$K$11:$Q$25,4,FALSE))</f>
        <v xml:space="preserve"> </v>
      </c>
      <c r="F26" s="58" t="str">
        <f>IF(ISERROR(VLOOKUP($B26,'Race 2'!$K$11:$Q$25,5,FALSE)),"0",VLOOKUP($B26,'Race 2'!$K$11:$Q$25,5,FALSE))</f>
        <v>0</v>
      </c>
      <c r="G26" s="97" t="str">
        <f>IF(ISERROR(VLOOKUP($B26,'Race 3'!$K$11:$Q$36,4,FALSE))," ",VLOOKUP($B26,'Race 3'!$K$11:$Q$36,4,FALSE))</f>
        <v xml:space="preserve"> </v>
      </c>
      <c r="H26" s="58" t="str">
        <f>IF(ISERROR(VLOOKUP($B26,'Race 3'!$K$11:$Q$36,5,FALSE)),"0",VLOOKUP($B26,'Race 3'!$K$11:$Q$36,5,FALSE))</f>
        <v>0</v>
      </c>
      <c r="I26" s="97" t="str">
        <f>IF(ISERROR(VLOOKUP($B26,'Race 4'!$K$11:$Q$30,4,FALSE))," ",VLOOKUP($B26,'Race 4'!$K$11:$Q$30,4,FALSE))</f>
        <v xml:space="preserve"> </v>
      </c>
      <c r="J26" s="58" t="str">
        <f>IF(ISERROR(VLOOKUP($B26,'Race 4'!$K$11:$Q$30,5,FALSE)),"0",VLOOKUP($B26,'Race 4'!$K$11:$Q$30,5,FALSE))</f>
        <v>0</v>
      </c>
      <c r="K26" s="97" t="str">
        <f>IF(ISERROR(VLOOKUP($B26,'Race 5'!$K$11:$Q$38,4,FALSE))," ",VLOOKUP($B26,'Race 5'!$K$11:$Q$38,4,FALSE))</f>
        <v xml:space="preserve"> </v>
      </c>
      <c r="L26" s="58" t="str">
        <f>IF(ISERROR(VLOOKUP($B26,'Race 5'!$K$11:$Q$38,5,FALSE)),"0",VLOOKUP($B26,'Race 5'!$K$11:$Q$38,5,FALSE))</f>
        <v>0</v>
      </c>
      <c r="M26" s="97" t="str">
        <f>IF(ISERROR(VLOOKUP($B26,'Race 6'!$K$11:$Q$45,4,FALSE))," ",VLOOKUP($B26,'Race 6'!$K$11:$Q$45,4,FALSE))</f>
        <v xml:space="preserve"> </v>
      </c>
      <c r="N26" s="58" t="str">
        <f>IF(ISERROR(VLOOKUP($B26,'Race 6'!$K$11:$Q$45,5,FALSE)),"0",VLOOKUP($B26,'Race 6'!$K$11:$Q$45,5,FALSE))</f>
        <v>0</v>
      </c>
      <c r="O26" s="97" t="str">
        <f>IF(ISERROR(VLOOKUP($B26,'Race 7'!$K$11:$Q$38,4,FALSE))," ",VLOOKUP($B26,'Race 7'!$K$11:$Q$38,4,FALSE))</f>
        <v xml:space="preserve"> </v>
      </c>
      <c r="P26" s="58" t="str">
        <f>IF(ISERROR(VLOOKUP($B26,'Race 7'!$K$11:$Q$38,5,FALSE)),"0",VLOOKUP($B26,'Race 7'!$K$11:$Q$38,5,FALSE))</f>
        <v>0</v>
      </c>
      <c r="Q26" s="97" t="str">
        <f>IF(ISERROR(VLOOKUP($B26,'Race 8'!$K$11:$Q$35,4,FALSE))," ",VLOOKUP($B26,'Race 8'!$K$11:$Q$35,4,FALSE))</f>
        <v xml:space="preserve"> </v>
      </c>
      <c r="R26" s="58" t="str">
        <f>IF(ISERROR(VLOOKUP($B26,'Race 8'!$K$11:$Q$35,5,FALSE)),"0",VLOOKUP($B26,'Race 8'!$K$11:$Q$35,5,FALSE))</f>
        <v>0</v>
      </c>
      <c r="S26" s="97" t="str">
        <f>IF(ISERROR(VLOOKUP($B26,'Race 9'!$K$11:$Q$29,4,FALSE))," ",VLOOKUP($B26,'Race 9'!$K$11:$Q$29,4,FALSE))</f>
        <v xml:space="preserve"> </v>
      </c>
      <c r="T26" s="58" t="str">
        <f>IF(ISERROR(VLOOKUP($B26,'Race 9'!$K$11:$Q$29,5,FALSE)),"0",VLOOKUP($B26,'Race 9'!$K$11:$Q$29,5,FALSE))</f>
        <v>0</v>
      </c>
      <c r="U26" s="97" t="str">
        <f>IF(ISERROR(VLOOKUP($B26,'Race 10'!$K$11:$Q$35,4,FALSE))," ",VLOOKUP($B26,'Race 10'!$K$11:$Q$35,4,FALSE))</f>
        <v xml:space="preserve"> </v>
      </c>
      <c r="V26" s="58" t="str">
        <f>IF(ISERROR(VLOOKUP($B26,'Race 10'!$K$11:$Q$35,5,FALSE)),"0",VLOOKUP($B26,'Race 10'!$K$11:$Q$35,5,FALSE))</f>
        <v>0</v>
      </c>
      <c r="W26" s="97" t="str">
        <f>IF(ISERROR(VLOOKUP($B26,'Race 11'!$K$11:$Q$38,4,FALSE))," ",VLOOKUP($B26,'Race 11'!$K$11:$Q$38,4,FALSE))</f>
        <v xml:space="preserve"> </v>
      </c>
      <c r="X26" s="58" t="str">
        <f>IF(ISERROR(VLOOKUP($B26,'Race 11'!$K$11:$Q$38,5,FALSE)),"0",VLOOKUP($B26,'Race 11'!$K$11:$Q$38,5,FALSE))</f>
        <v>0</v>
      </c>
      <c r="Y26" s="97" t="str">
        <f>IF(ISERROR(VLOOKUP($B26,'Race 12'!$K$11:$Q$42,4,FALSE))," ",VLOOKUP($B26,'Race 12'!$K$11:$Q$42,4,FALSE))</f>
        <v xml:space="preserve"> </v>
      </c>
      <c r="Z26" s="58" t="str">
        <f>IF(ISERROR(VLOOKUP($B26,'Race 12'!$K$11:$Q$42,5,FALSE)),"0",VLOOKUP($B26,'Race 12'!$K$11:$Q$42,5,FALSE))</f>
        <v>0</v>
      </c>
      <c r="AA26" s="100">
        <f t="shared" si="0"/>
        <v>0</v>
      </c>
      <c r="AB26" s="54">
        <f t="shared" si="1"/>
        <v>0</v>
      </c>
      <c r="AC26" s="33"/>
      <c r="AD26" s="34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</row>
    <row r="27" spans="1:48" ht="21" customHeight="1">
      <c r="A27" s="8">
        <v>19</v>
      </c>
      <c r="B27" s="59"/>
      <c r="C27" s="97" t="str">
        <f>IF(ISERROR(VLOOKUP(B27,'Race 1'!$K$11:$Q$30,4,FALSE))," ",VLOOKUP(B27,'Race 1'!$K$11:$Q$30,4,FALSE))</f>
        <v xml:space="preserve"> </v>
      </c>
      <c r="D27" s="58" t="str">
        <f>IF(ISERROR(VLOOKUP(B27,'Race 1'!$K$11:$Q$30,5,FALSE)),"0",VLOOKUP(B27,'Race 1'!$K$11:$Q$30,5,FALSE))</f>
        <v>0</v>
      </c>
      <c r="E27" s="97" t="str">
        <f>IF(ISERROR(VLOOKUP($B27,'Race 2'!$K$11:$Q$25,4,FALSE))," ",VLOOKUP($B27,'Race 2'!$K$11:$Q$25,4,FALSE))</f>
        <v xml:space="preserve"> </v>
      </c>
      <c r="F27" s="58" t="str">
        <f>IF(ISERROR(VLOOKUP($B27,'Race 2'!$K$11:$Q$25,5,FALSE)),"0",VLOOKUP($B27,'Race 2'!$K$11:$Q$25,5,FALSE))</f>
        <v>0</v>
      </c>
      <c r="G27" s="97" t="str">
        <f>IF(ISERROR(VLOOKUP($B27,'Race 3'!$K$11:$Q$36,4,FALSE))," ",VLOOKUP($B27,'Race 3'!$K$11:$Q$36,4,FALSE))</f>
        <v xml:space="preserve"> </v>
      </c>
      <c r="H27" s="58" t="str">
        <f>IF(ISERROR(VLOOKUP($B27,'Race 3'!$K$11:$Q$36,5,FALSE)),"0",VLOOKUP($B27,'Race 3'!$K$11:$Q$36,5,FALSE))</f>
        <v>0</v>
      </c>
      <c r="I27" s="97" t="str">
        <f>IF(ISERROR(VLOOKUP($B27,'Race 4'!$K$11:$Q$30,4,FALSE))," ",VLOOKUP($B27,'Race 4'!$K$11:$Q$30,4,FALSE))</f>
        <v xml:space="preserve"> </v>
      </c>
      <c r="J27" s="58" t="str">
        <f>IF(ISERROR(VLOOKUP($B27,'Race 4'!$K$11:$Q$30,5,FALSE)),"0",VLOOKUP($B27,'Race 4'!$K$11:$Q$30,5,FALSE))</f>
        <v>0</v>
      </c>
      <c r="K27" s="97" t="str">
        <f>IF(ISERROR(VLOOKUP($B27,'Race 5'!$K$11:$Q$38,4,FALSE))," ",VLOOKUP($B27,'Race 5'!$K$11:$Q$38,4,FALSE))</f>
        <v xml:space="preserve"> </v>
      </c>
      <c r="L27" s="58" t="str">
        <f>IF(ISERROR(VLOOKUP($B27,'Race 5'!$K$11:$Q$38,5,FALSE)),"0",VLOOKUP($B27,'Race 5'!$K$11:$Q$38,5,FALSE))</f>
        <v>0</v>
      </c>
      <c r="M27" s="97" t="str">
        <f>IF(ISERROR(VLOOKUP($B27,'Race 6'!$K$11:$Q$45,4,FALSE))," ",VLOOKUP($B27,'Race 6'!$K$11:$Q$45,4,FALSE))</f>
        <v xml:space="preserve"> </v>
      </c>
      <c r="N27" s="58" t="str">
        <f>IF(ISERROR(VLOOKUP($B27,'Race 6'!$K$11:$Q$45,5,FALSE)),"0",VLOOKUP($B27,'Race 6'!$K$11:$Q$45,5,FALSE))</f>
        <v>0</v>
      </c>
      <c r="O27" s="97" t="str">
        <f>IF(ISERROR(VLOOKUP($B27,'Race 7'!$K$11:$Q$38,4,FALSE))," ",VLOOKUP($B27,'Race 7'!$K$11:$Q$38,4,FALSE))</f>
        <v xml:space="preserve"> </v>
      </c>
      <c r="P27" s="58" t="str">
        <f>IF(ISERROR(VLOOKUP($B27,'Race 7'!$K$11:$Q$38,5,FALSE)),"0",VLOOKUP($B27,'Race 7'!$K$11:$Q$38,5,FALSE))</f>
        <v>0</v>
      </c>
      <c r="Q27" s="97" t="str">
        <f>IF(ISERROR(VLOOKUP($B27,'Race 8'!$K$11:$Q$35,4,FALSE))," ",VLOOKUP($B27,'Race 8'!$K$11:$Q$35,4,FALSE))</f>
        <v xml:space="preserve"> </v>
      </c>
      <c r="R27" s="58" t="str">
        <f>IF(ISERROR(VLOOKUP($B27,'Race 8'!$K$11:$Q$35,5,FALSE)),"0",VLOOKUP($B27,'Race 8'!$K$11:$Q$35,5,FALSE))</f>
        <v>0</v>
      </c>
      <c r="S27" s="97" t="str">
        <f>IF(ISERROR(VLOOKUP($B27,'Race 9'!$K$11:$Q$29,4,FALSE))," ",VLOOKUP($B27,'Race 9'!$K$11:$Q$29,4,FALSE))</f>
        <v xml:space="preserve"> </v>
      </c>
      <c r="T27" s="58" t="str">
        <f>IF(ISERROR(VLOOKUP($B27,'Race 9'!$K$11:$Q$29,5,FALSE)),"0",VLOOKUP($B27,'Race 9'!$K$11:$Q$29,5,FALSE))</f>
        <v>0</v>
      </c>
      <c r="U27" s="97" t="str">
        <f>IF(ISERROR(VLOOKUP($B27,'Race 10'!$K$11:$Q$35,4,FALSE))," ",VLOOKUP($B27,'Race 10'!$K$11:$Q$35,4,FALSE))</f>
        <v xml:space="preserve"> </v>
      </c>
      <c r="V27" s="58" t="str">
        <f>IF(ISERROR(VLOOKUP($B27,'Race 10'!$K$11:$Q$35,5,FALSE)),"0",VLOOKUP($B27,'Race 10'!$K$11:$Q$35,5,FALSE))</f>
        <v>0</v>
      </c>
      <c r="W27" s="97" t="str">
        <f>IF(ISERROR(VLOOKUP($B27,'Race 11'!$K$11:$Q$38,4,FALSE))," ",VLOOKUP($B27,'Race 11'!$K$11:$Q$38,4,FALSE))</f>
        <v xml:space="preserve"> </v>
      </c>
      <c r="X27" s="58" t="str">
        <f>IF(ISERROR(VLOOKUP($B27,'Race 11'!$K$11:$Q$38,5,FALSE)),"0",VLOOKUP($B27,'Race 11'!$K$11:$Q$38,5,FALSE))</f>
        <v>0</v>
      </c>
      <c r="Y27" s="97" t="str">
        <f>IF(ISERROR(VLOOKUP($B27,'Race 12'!$K$11:$Q$42,4,FALSE))," ",VLOOKUP($B27,'Race 12'!$K$11:$Q$42,4,FALSE))</f>
        <v xml:space="preserve"> </v>
      </c>
      <c r="Z27" s="58" t="str">
        <f>IF(ISERROR(VLOOKUP($B27,'Race 12'!$K$11:$Q$42,5,FALSE)),"0",VLOOKUP($B27,'Race 12'!$K$11:$Q$42,5,FALSE))</f>
        <v>0</v>
      </c>
      <c r="AA27" s="100">
        <f t="shared" si="0"/>
        <v>0</v>
      </c>
      <c r="AB27" s="54">
        <f t="shared" si="1"/>
        <v>0</v>
      </c>
      <c r="AC27" s="55"/>
      <c r="AD27" s="34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ht="21" customHeight="1">
      <c r="A28" s="8">
        <v>20</v>
      </c>
      <c r="B28" s="59"/>
      <c r="C28" s="97" t="str">
        <f>IF(ISERROR(VLOOKUP(B28,'Race 1'!$K$11:$Q$30,4,FALSE))," ",VLOOKUP(B28,'Race 1'!$K$11:$Q$30,4,FALSE))</f>
        <v xml:space="preserve"> </v>
      </c>
      <c r="D28" s="58" t="str">
        <f>IF(ISERROR(VLOOKUP(B28,'Race 1'!$K$11:$Q$30,5,FALSE)),"0",VLOOKUP(B28,'Race 1'!$K$11:$Q$30,5,FALSE))</f>
        <v>0</v>
      </c>
      <c r="E28" s="97" t="str">
        <f>IF(ISERROR(VLOOKUP($B28,'Race 2'!$K$11:$Q$25,4,FALSE))," ",VLOOKUP($B28,'Race 2'!$K$11:$Q$25,4,FALSE))</f>
        <v xml:space="preserve"> </v>
      </c>
      <c r="F28" s="58" t="str">
        <f>IF(ISERROR(VLOOKUP($B28,'Race 2'!$K$11:$Q$25,5,FALSE)),"0",VLOOKUP($B28,'Race 2'!$K$11:$Q$25,5,FALSE))</f>
        <v>0</v>
      </c>
      <c r="G28" s="97" t="str">
        <f>IF(ISERROR(VLOOKUP($B28,'Race 3'!$K$11:$Q$36,4,FALSE))," ",VLOOKUP($B28,'Race 3'!$K$11:$Q$36,4,FALSE))</f>
        <v xml:space="preserve"> </v>
      </c>
      <c r="H28" s="58" t="str">
        <f>IF(ISERROR(VLOOKUP($B28,'Race 3'!$K$11:$Q$36,5,FALSE)),"0",VLOOKUP($B28,'Race 3'!$K$11:$Q$36,5,FALSE))</f>
        <v>0</v>
      </c>
      <c r="I28" s="97" t="str">
        <f>IF(ISERROR(VLOOKUP($B28,'Race 4'!$K$11:$Q$30,4,FALSE))," ",VLOOKUP($B28,'Race 4'!$K$11:$Q$30,4,FALSE))</f>
        <v xml:space="preserve"> </v>
      </c>
      <c r="J28" s="58" t="str">
        <f>IF(ISERROR(VLOOKUP($B28,'Race 4'!$K$11:$Q$30,5,FALSE)),"0",VLOOKUP($B28,'Race 4'!$K$11:$Q$30,5,FALSE))</f>
        <v>0</v>
      </c>
      <c r="K28" s="97" t="str">
        <f>IF(ISERROR(VLOOKUP($B28,'Race 5'!$K$11:$Q$38,4,FALSE))," ",VLOOKUP($B28,'Race 5'!$K$11:$Q$38,4,FALSE))</f>
        <v xml:space="preserve"> </v>
      </c>
      <c r="L28" s="58" t="str">
        <f>IF(ISERROR(VLOOKUP($B28,'Race 5'!$K$11:$Q$38,5,FALSE)),"0",VLOOKUP($B28,'Race 5'!$K$11:$Q$38,5,FALSE))</f>
        <v>0</v>
      </c>
      <c r="M28" s="97" t="str">
        <f>IF(ISERROR(VLOOKUP($B28,'Race 6'!$K$11:$Q$45,4,FALSE))," ",VLOOKUP($B28,'Race 6'!$K$11:$Q$45,4,FALSE))</f>
        <v xml:space="preserve"> </v>
      </c>
      <c r="N28" s="58" t="str">
        <f>IF(ISERROR(VLOOKUP($B28,'Race 6'!$K$11:$Q$45,5,FALSE)),"0",VLOOKUP($B28,'Race 6'!$K$11:$Q$45,5,FALSE))</f>
        <v>0</v>
      </c>
      <c r="O28" s="97" t="str">
        <f>IF(ISERROR(VLOOKUP($B28,'Race 7'!$K$11:$Q$38,4,FALSE))," ",VLOOKUP($B28,'Race 7'!$K$11:$Q$38,4,FALSE))</f>
        <v xml:space="preserve"> </v>
      </c>
      <c r="P28" s="58" t="str">
        <f>IF(ISERROR(VLOOKUP($B28,'Race 7'!$K$11:$Q$38,5,FALSE)),"0",VLOOKUP($B28,'Race 7'!$K$11:$Q$38,5,FALSE))</f>
        <v>0</v>
      </c>
      <c r="Q28" s="97" t="str">
        <f>IF(ISERROR(VLOOKUP($B28,'Race 8'!$K$11:$Q$35,4,FALSE))," ",VLOOKUP($B28,'Race 8'!$K$11:$Q$35,4,FALSE))</f>
        <v xml:space="preserve"> </v>
      </c>
      <c r="R28" s="58" t="str">
        <f>IF(ISERROR(VLOOKUP($B28,'Race 8'!$K$11:$Q$35,5,FALSE)),"0",VLOOKUP($B28,'Race 8'!$K$11:$Q$35,5,FALSE))</f>
        <v>0</v>
      </c>
      <c r="S28" s="97" t="str">
        <f>IF(ISERROR(VLOOKUP($B28,'Race 9'!$K$11:$Q$29,4,FALSE))," ",VLOOKUP($B28,'Race 9'!$K$11:$Q$29,4,FALSE))</f>
        <v xml:space="preserve"> </v>
      </c>
      <c r="T28" s="58" t="str">
        <f>IF(ISERROR(VLOOKUP($B28,'Race 9'!$K$11:$Q$29,5,FALSE)),"0",VLOOKUP($B28,'Race 9'!$K$11:$Q$29,5,FALSE))</f>
        <v>0</v>
      </c>
      <c r="U28" s="97" t="str">
        <f>IF(ISERROR(VLOOKUP($B28,'Race 10'!$K$11:$Q$35,4,FALSE))," ",VLOOKUP($B28,'Race 10'!$K$11:$Q$35,4,FALSE))</f>
        <v xml:space="preserve"> </v>
      </c>
      <c r="V28" s="58" t="str">
        <f>IF(ISERROR(VLOOKUP($B28,'Race 10'!$K$11:$Q$35,5,FALSE)),"0",VLOOKUP($B28,'Race 10'!$K$11:$Q$35,5,FALSE))</f>
        <v>0</v>
      </c>
      <c r="W28" s="97" t="str">
        <f>IF(ISERROR(VLOOKUP($B28,'Race 11'!$K$11:$Q$38,4,FALSE))," ",VLOOKUP($B28,'Race 11'!$K$11:$Q$38,4,FALSE))</f>
        <v xml:space="preserve"> </v>
      </c>
      <c r="X28" s="58" t="str">
        <f>IF(ISERROR(VLOOKUP($B28,'Race 11'!$K$11:$Q$38,5,FALSE)),"0",VLOOKUP($B28,'Race 11'!$K$11:$Q$38,5,FALSE))</f>
        <v>0</v>
      </c>
      <c r="Y28" s="97" t="str">
        <f>IF(ISERROR(VLOOKUP($B28,'Race 12'!$K$11:$Q$42,4,FALSE))," ",VLOOKUP($B28,'Race 12'!$K$11:$Q$42,4,FALSE))</f>
        <v xml:space="preserve"> </v>
      </c>
      <c r="Z28" s="58" t="str">
        <f>IF(ISERROR(VLOOKUP($B28,'Race 12'!$K$11:$Q$42,5,FALSE)),"0",VLOOKUP($B28,'Race 12'!$K$11:$Q$42,5,FALSE))</f>
        <v>0</v>
      </c>
      <c r="AA28" s="100">
        <f t="shared" si="0"/>
        <v>0</v>
      </c>
      <c r="AB28" s="54">
        <f t="shared" si="1"/>
        <v>0</v>
      </c>
      <c r="AC28" s="33"/>
      <c r="AD28" s="34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</row>
    <row r="29" spans="1:48" ht="21" customHeight="1">
      <c r="A29" s="8">
        <v>21</v>
      </c>
      <c r="B29" s="59"/>
      <c r="C29" s="97" t="str">
        <f>IF(ISERROR(VLOOKUP(B29,'Race 1'!$K$11:$Q$30,4,FALSE))," ",VLOOKUP(B29,'Race 1'!$K$11:$Q$30,4,FALSE))</f>
        <v xml:space="preserve"> </v>
      </c>
      <c r="D29" s="58" t="str">
        <f>IF(ISERROR(VLOOKUP(B29,'Race 1'!$K$11:$Q$30,5,FALSE)),"0",VLOOKUP(B29,'Race 1'!$K$11:$Q$30,5,FALSE))</f>
        <v>0</v>
      </c>
      <c r="E29" s="97" t="str">
        <f>IF(ISERROR(VLOOKUP($B29,'Race 2'!$K$11:$Q$25,4,FALSE))," ",VLOOKUP($B29,'Race 2'!$K$11:$Q$25,4,FALSE))</f>
        <v xml:space="preserve"> </v>
      </c>
      <c r="F29" s="58" t="str">
        <f>IF(ISERROR(VLOOKUP($B29,'Race 2'!$K$11:$Q$25,5,FALSE)),"0",VLOOKUP($B29,'Race 2'!$K$11:$Q$25,5,FALSE))</f>
        <v>0</v>
      </c>
      <c r="G29" s="97" t="str">
        <f>IF(ISERROR(VLOOKUP($B29,'Race 3'!$K$11:$Q$36,4,FALSE))," ",VLOOKUP($B29,'Race 3'!$K$11:$Q$36,4,FALSE))</f>
        <v xml:space="preserve"> </v>
      </c>
      <c r="H29" s="58" t="str">
        <f>IF(ISERROR(VLOOKUP($B29,'Race 3'!$K$11:$Q$36,5,FALSE)),"0",VLOOKUP($B29,'Race 3'!$K$11:$Q$36,5,FALSE))</f>
        <v>0</v>
      </c>
      <c r="I29" s="97" t="str">
        <f>IF(ISERROR(VLOOKUP($B29,'Race 4'!$K$11:$Q$30,4,FALSE))," ",VLOOKUP($B29,'Race 4'!$K$11:$Q$30,4,FALSE))</f>
        <v xml:space="preserve"> </v>
      </c>
      <c r="J29" s="58" t="str">
        <f>IF(ISERROR(VLOOKUP($B29,'Race 4'!$K$11:$Q$30,5,FALSE)),"0",VLOOKUP($B29,'Race 4'!$K$11:$Q$30,5,FALSE))</f>
        <v>0</v>
      </c>
      <c r="K29" s="97" t="str">
        <f>IF(ISERROR(VLOOKUP($B29,'Race 5'!$K$11:$Q$38,4,FALSE))," ",VLOOKUP($B29,'Race 5'!$K$11:$Q$38,4,FALSE))</f>
        <v xml:space="preserve"> </v>
      </c>
      <c r="L29" s="58" t="str">
        <f>IF(ISERROR(VLOOKUP($B29,'Race 5'!$K$11:$Q$38,5,FALSE)),"0",VLOOKUP($B29,'Race 5'!$K$11:$Q$38,5,FALSE))</f>
        <v>0</v>
      </c>
      <c r="M29" s="97" t="str">
        <f>IF(ISERROR(VLOOKUP($B29,'Race 6'!$K$11:$Q$45,4,FALSE))," ",VLOOKUP($B29,'Race 6'!$K$11:$Q$45,4,FALSE))</f>
        <v xml:space="preserve"> </v>
      </c>
      <c r="N29" s="58" t="str">
        <f>IF(ISERROR(VLOOKUP($B29,'Race 6'!$K$11:$Q$45,5,FALSE)),"0",VLOOKUP($B29,'Race 6'!$K$11:$Q$45,5,FALSE))</f>
        <v>0</v>
      </c>
      <c r="O29" s="97" t="str">
        <f>IF(ISERROR(VLOOKUP($B29,'Race 7'!$K$11:$Q$38,4,FALSE))," ",VLOOKUP($B29,'Race 7'!$K$11:$Q$38,4,FALSE))</f>
        <v xml:space="preserve"> </v>
      </c>
      <c r="P29" s="58" t="str">
        <f>IF(ISERROR(VLOOKUP($B29,'Race 7'!$K$11:$Q$38,5,FALSE)),"0",VLOOKUP($B29,'Race 7'!$K$11:$Q$38,5,FALSE))</f>
        <v>0</v>
      </c>
      <c r="Q29" s="97" t="str">
        <f>IF(ISERROR(VLOOKUP($B29,'Race 8'!$K$11:$Q$35,4,FALSE))," ",VLOOKUP($B29,'Race 8'!$K$11:$Q$35,4,FALSE))</f>
        <v xml:space="preserve"> </v>
      </c>
      <c r="R29" s="58" t="str">
        <f>IF(ISERROR(VLOOKUP($B29,'Race 8'!$K$11:$Q$35,5,FALSE)),"0",VLOOKUP($B29,'Race 8'!$K$11:$Q$35,5,FALSE))</f>
        <v>0</v>
      </c>
      <c r="S29" s="97" t="str">
        <f>IF(ISERROR(VLOOKUP($B29,'Race 9'!$K$11:$Q$29,4,FALSE))," ",VLOOKUP($B29,'Race 9'!$K$11:$Q$29,4,FALSE))</f>
        <v xml:space="preserve"> </v>
      </c>
      <c r="T29" s="58" t="str">
        <f>IF(ISERROR(VLOOKUP($B29,'Race 9'!$K$11:$Q$29,5,FALSE)),"0",VLOOKUP($B29,'Race 9'!$K$11:$Q$29,5,FALSE))</f>
        <v>0</v>
      </c>
      <c r="U29" s="97" t="str">
        <f>IF(ISERROR(VLOOKUP($B29,'Race 10'!$K$11:$Q$35,4,FALSE))," ",VLOOKUP($B29,'Race 10'!$K$11:$Q$35,4,FALSE))</f>
        <v xml:space="preserve"> </v>
      </c>
      <c r="V29" s="58" t="str">
        <f>IF(ISERROR(VLOOKUP($B29,'Race 10'!$K$11:$Q$35,5,FALSE)),"0",VLOOKUP($B29,'Race 10'!$K$11:$Q$35,5,FALSE))</f>
        <v>0</v>
      </c>
      <c r="W29" s="97" t="str">
        <f>IF(ISERROR(VLOOKUP($B29,'Race 11'!$K$11:$Q$38,4,FALSE))," ",VLOOKUP($B29,'Race 11'!$K$11:$Q$38,4,FALSE))</f>
        <v xml:space="preserve"> </v>
      </c>
      <c r="X29" s="58" t="str">
        <f>IF(ISERROR(VLOOKUP($B29,'Race 11'!$K$11:$Q$38,5,FALSE)),"0",VLOOKUP($B29,'Race 11'!$K$11:$Q$38,5,FALSE))</f>
        <v>0</v>
      </c>
      <c r="Y29" s="97" t="str">
        <f>IF(ISERROR(VLOOKUP($B29,'Race 12'!$K$11:$Q$42,4,FALSE))," ",VLOOKUP($B29,'Race 12'!$K$11:$Q$42,4,FALSE))</f>
        <v xml:space="preserve"> </v>
      </c>
      <c r="Z29" s="58" t="str">
        <f>IF(ISERROR(VLOOKUP($B29,'Race 12'!$K$11:$Q$42,5,FALSE)),"0",VLOOKUP($B29,'Race 12'!$K$11:$Q$42,5,FALSE))</f>
        <v>0</v>
      </c>
      <c r="AA29" s="100">
        <f t="shared" si="0"/>
        <v>0</v>
      </c>
      <c r="AB29" s="54">
        <f t="shared" si="1"/>
        <v>0</v>
      </c>
      <c r="AC29" s="33"/>
      <c r="AD29" s="34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ht="21" customHeight="1">
      <c r="A30" s="8">
        <v>22</v>
      </c>
      <c r="B30" s="59"/>
      <c r="C30" s="97" t="str">
        <f>IF(ISERROR(VLOOKUP(B30,'Race 1'!$K$11:$Q$30,4,FALSE))," ",VLOOKUP(B30,'Race 1'!$K$11:$Q$30,4,FALSE))</f>
        <v xml:space="preserve"> </v>
      </c>
      <c r="D30" s="58" t="str">
        <f>IF(ISERROR(VLOOKUP(B30,'Race 1'!$K$11:$Q$30,5,FALSE)),"0",VLOOKUP(B30,'Race 1'!$K$11:$Q$30,5,FALSE))</f>
        <v>0</v>
      </c>
      <c r="E30" s="97" t="str">
        <f>IF(ISERROR(VLOOKUP($B30,'Race 2'!$K$11:$Q$25,4,FALSE))," ",VLOOKUP($B30,'Race 2'!$K$11:$Q$25,4,FALSE))</f>
        <v xml:space="preserve"> </v>
      </c>
      <c r="F30" s="58" t="str">
        <f>IF(ISERROR(VLOOKUP($B30,'Race 2'!$K$11:$Q$25,5,FALSE)),"0",VLOOKUP($B30,'Race 2'!$K$11:$Q$25,5,FALSE))</f>
        <v>0</v>
      </c>
      <c r="G30" s="97" t="str">
        <f>IF(ISERROR(VLOOKUP($B30,'Race 3'!$K$11:$Q$36,4,FALSE))," ",VLOOKUP($B30,'Race 3'!$K$11:$Q$36,4,FALSE))</f>
        <v xml:space="preserve"> </v>
      </c>
      <c r="H30" s="58" t="str">
        <f>IF(ISERROR(VLOOKUP($B30,'Race 3'!$K$11:$Q$36,5,FALSE)),"0",VLOOKUP($B30,'Race 3'!$K$11:$Q$36,5,FALSE))</f>
        <v>0</v>
      </c>
      <c r="I30" s="97" t="str">
        <f>IF(ISERROR(VLOOKUP($B30,'Race 4'!$K$11:$Q$30,4,FALSE))," ",VLOOKUP($B30,'Race 4'!$K$11:$Q$30,4,FALSE))</f>
        <v xml:space="preserve"> </v>
      </c>
      <c r="J30" s="58" t="str">
        <f>IF(ISERROR(VLOOKUP($B30,'Race 4'!$K$11:$Q$30,5,FALSE)),"0",VLOOKUP($B30,'Race 4'!$K$11:$Q$30,5,FALSE))</f>
        <v>0</v>
      </c>
      <c r="K30" s="97" t="str">
        <f>IF(ISERROR(VLOOKUP($B30,'Race 5'!$K$11:$Q$38,4,FALSE))," ",VLOOKUP($B30,'Race 5'!$K$11:$Q$38,4,FALSE))</f>
        <v xml:space="preserve"> </v>
      </c>
      <c r="L30" s="58" t="str">
        <f>IF(ISERROR(VLOOKUP($B30,'Race 5'!$K$11:$Q$38,5,FALSE)),"0",VLOOKUP($B30,'Race 5'!$K$11:$Q$38,5,FALSE))</f>
        <v>0</v>
      </c>
      <c r="M30" s="97" t="str">
        <f>IF(ISERROR(VLOOKUP($B30,'Race 6'!$K$11:$Q$45,4,FALSE))," ",VLOOKUP($B30,'Race 6'!$K$11:$Q$45,4,FALSE))</f>
        <v xml:space="preserve"> </v>
      </c>
      <c r="N30" s="58" t="str">
        <f>IF(ISERROR(VLOOKUP($B30,'Race 6'!$K$11:$Q$45,5,FALSE)),"0",VLOOKUP($B30,'Race 6'!$K$11:$Q$45,5,FALSE))</f>
        <v>0</v>
      </c>
      <c r="O30" s="97" t="str">
        <f>IF(ISERROR(VLOOKUP($B30,'Race 7'!$K$11:$Q$38,4,FALSE))," ",VLOOKUP($B30,'Race 7'!$K$11:$Q$38,4,FALSE))</f>
        <v xml:space="preserve"> </v>
      </c>
      <c r="P30" s="58" t="str">
        <f>IF(ISERROR(VLOOKUP($B30,'Race 7'!$K$11:$Q$38,5,FALSE)),"0",VLOOKUP($B30,'Race 7'!$K$11:$Q$38,5,FALSE))</f>
        <v>0</v>
      </c>
      <c r="Q30" s="97" t="str">
        <f>IF(ISERROR(VLOOKUP($B30,'Race 8'!$K$11:$Q$35,4,FALSE))," ",VLOOKUP($B30,'Race 8'!$K$11:$Q$35,4,FALSE))</f>
        <v xml:space="preserve"> </v>
      </c>
      <c r="R30" s="58" t="str">
        <f>IF(ISERROR(VLOOKUP($B30,'Race 8'!$K$11:$Q$35,5,FALSE)),"0",VLOOKUP($B30,'Race 8'!$K$11:$Q$35,5,FALSE))</f>
        <v>0</v>
      </c>
      <c r="S30" s="97" t="str">
        <f>IF(ISERROR(VLOOKUP($B30,'Race 9'!$K$11:$Q$29,4,FALSE))," ",VLOOKUP($B30,'Race 9'!$K$11:$Q$29,4,FALSE))</f>
        <v xml:space="preserve"> </v>
      </c>
      <c r="T30" s="58" t="str">
        <f>IF(ISERROR(VLOOKUP($B30,'Race 9'!$K$11:$Q$29,5,FALSE)),"0",VLOOKUP($B30,'Race 9'!$K$11:$Q$29,5,FALSE))</f>
        <v>0</v>
      </c>
      <c r="U30" s="97" t="str">
        <f>IF(ISERROR(VLOOKUP($B30,'Race 10'!$K$11:$Q$35,4,FALSE))," ",VLOOKUP($B30,'Race 10'!$K$11:$Q$35,4,FALSE))</f>
        <v xml:space="preserve"> </v>
      </c>
      <c r="V30" s="58" t="str">
        <f>IF(ISERROR(VLOOKUP($B30,'Race 10'!$K$11:$Q$35,5,FALSE)),"0",VLOOKUP($B30,'Race 10'!$K$11:$Q$35,5,FALSE))</f>
        <v>0</v>
      </c>
      <c r="W30" s="97" t="str">
        <f>IF(ISERROR(VLOOKUP($B30,'Race 11'!$K$11:$Q$38,4,FALSE))," ",VLOOKUP($B30,'Race 11'!$K$11:$Q$38,4,FALSE))</f>
        <v xml:space="preserve"> </v>
      </c>
      <c r="X30" s="58" t="str">
        <f>IF(ISERROR(VLOOKUP($B30,'Race 11'!$K$11:$Q$38,5,FALSE)),"0",VLOOKUP($B30,'Race 11'!$K$11:$Q$38,5,FALSE))</f>
        <v>0</v>
      </c>
      <c r="Y30" s="97" t="str">
        <f>IF(ISERROR(VLOOKUP($B30,'Race 12'!$K$11:$Q$42,4,FALSE))," ",VLOOKUP($B30,'Race 12'!$K$11:$Q$42,4,FALSE))</f>
        <v xml:space="preserve"> </v>
      </c>
      <c r="Z30" s="58" t="str">
        <f>IF(ISERROR(VLOOKUP($B30,'Race 12'!$K$11:$Q$42,5,FALSE)),"0",VLOOKUP($B30,'Race 12'!$K$11:$Q$42,5,FALSE))</f>
        <v>0</v>
      </c>
      <c r="AA30" s="100">
        <f t="shared" si="0"/>
        <v>0</v>
      </c>
      <c r="AB30" s="54">
        <f t="shared" si="1"/>
        <v>0</v>
      </c>
      <c r="AC30" s="33"/>
      <c r="AD30" s="34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</row>
    <row r="31" spans="1:48" ht="21" customHeight="1">
      <c r="A31" s="8">
        <v>23</v>
      </c>
      <c r="B31" s="59"/>
      <c r="C31" s="97" t="str">
        <f>IF(ISERROR(VLOOKUP(B31,'Race 1'!$K$11:$Q$30,4,FALSE))," ",VLOOKUP(B31,'Race 1'!$K$11:$Q$30,4,FALSE))</f>
        <v xml:space="preserve"> </v>
      </c>
      <c r="D31" s="58" t="str">
        <f>IF(ISERROR(VLOOKUP(B31,'Race 1'!$K$11:$Q$30,5,FALSE)),"0",VLOOKUP(B31,'Race 1'!$K$11:$Q$30,5,FALSE))</f>
        <v>0</v>
      </c>
      <c r="E31" s="97" t="str">
        <f>IF(ISERROR(VLOOKUP($B31,'Race 2'!$K$11:$Q$25,4,FALSE))," ",VLOOKUP($B31,'Race 2'!$K$11:$Q$25,4,FALSE))</f>
        <v xml:space="preserve"> </v>
      </c>
      <c r="F31" s="58" t="str">
        <f>IF(ISERROR(VLOOKUP($B31,'Race 2'!$K$11:$Q$25,5,FALSE)),"0",VLOOKUP($B31,'Race 2'!$K$11:$Q$25,5,FALSE))</f>
        <v>0</v>
      </c>
      <c r="G31" s="97" t="str">
        <f>IF(ISERROR(VLOOKUP($B31,'Race 3'!$K$11:$Q$36,4,FALSE))," ",VLOOKUP($B31,'Race 3'!$K$11:$Q$36,4,FALSE))</f>
        <v xml:space="preserve"> </v>
      </c>
      <c r="H31" s="58" t="str">
        <f>IF(ISERROR(VLOOKUP($B31,'Race 3'!$K$11:$Q$36,5,FALSE)),"0",VLOOKUP($B31,'Race 3'!$K$11:$Q$36,5,FALSE))</f>
        <v>0</v>
      </c>
      <c r="I31" s="97" t="str">
        <f>IF(ISERROR(VLOOKUP($B31,'Race 4'!$K$11:$Q$30,4,FALSE))," ",VLOOKUP($B31,'Race 4'!$K$11:$Q$30,4,FALSE))</f>
        <v xml:space="preserve"> </v>
      </c>
      <c r="J31" s="58" t="str">
        <f>IF(ISERROR(VLOOKUP($B31,'Race 4'!$K$11:$Q$30,5,FALSE)),"0",VLOOKUP($B31,'Race 4'!$K$11:$Q$30,5,FALSE))</f>
        <v>0</v>
      </c>
      <c r="K31" s="97" t="str">
        <f>IF(ISERROR(VLOOKUP($B31,'Race 5'!$K$11:$Q$38,4,FALSE))," ",VLOOKUP($B31,'Race 5'!$K$11:$Q$38,4,FALSE))</f>
        <v xml:space="preserve"> </v>
      </c>
      <c r="L31" s="58" t="str">
        <f>IF(ISERROR(VLOOKUP($B31,'Race 5'!$K$11:$Q$38,5,FALSE)),"0",VLOOKUP($B31,'Race 5'!$K$11:$Q$38,5,FALSE))</f>
        <v>0</v>
      </c>
      <c r="M31" s="97" t="str">
        <f>IF(ISERROR(VLOOKUP($B31,'Race 6'!$K$11:$Q$45,4,FALSE))," ",VLOOKUP($B31,'Race 6'!$K$11:$Q$45,4,FALSE))</f>
        <v xml:space="preserve"> </v>
      </c>
      <c r="N31" s="58" t="str">
        <f>IF(ISERROR(VLOOKUP($B31,'Race 6'!$K$11:$Q$45,5,FALSE)),"0",VLOOKUP($B31,'Race 6'!$K$11:$Q$45,5,FALSE))</f>
        <v>0</v>
      </c>
      <c r="O31" s="97" t="str">
        <f>IF(ISERROR(VLOOKUP($B31,'Race 7'!$K$11:$Q$38,4,FALSE))," ",VLOOKUP($B31,'Race 7'!$K$11:$Q$38,4,FALSE))</f>
        <v xml:space="preserve"> </v>
      </c>
      <c r="P31" s="58" t="str">
        <f>IF(ISERROR(VLOOKUP($B31,'Race 7'!$K$11:$Q$38,5,FALSE)),"0",VLOOKUP($B31,'Race 7'!$K$11:$Q$38,5,FALSE))</f>
        <v>0</v>
      </c>
      <c r="Q31" s="97" t="str">
        <f>IF(ISERROR(VLOOKUP($B31,'Race 8'!$K$11:$Q$35,4,FALSE))," ",VLOOKUP($B31,'Race 8'!$K$11:$Q$35,4,FALSE))</f>
        <v xml:space="preserve"> </v>
      </c>
      <c r="R31" s="58" t="str">
        <f>IF(ISERROR(VLOOKUP($B31,'Race 8'!$K$11:$Q$35,5,FALSE)),"0",VLOOKUP($B31,'Race 8'!$K$11:$Q$35,5,FALSE))</f>
        <v>0</v>
      </c>
      <c r="S31" s="97" t="str">
        <f>IF(ISERROR(VLOOKUP($B31,'Race 9'!$K$11:$Q$29,4,FALSE))," ",VLOOKUP($B31,'Race 9'!$K$11:$Q$29,4,FALSE))</f>
        <v xml:space="preserve"> </v>
      </c>
      <c r="T31" s="58" t="str">
        <f>IF(ISERROR(VLOOKUP($B31,'Race 9'!$K$11:$Q$29,5,FALSE)),"0",VLOOKUP($B31,'Race 9'!$K$11:$Q$29,5,FALSE))</f>
        <v>0</v>
      </c>
      <c r="U31" s="97" t="str">
        <f>IF(ISERROR(VLOOKUP($B31,'Race 10'!$K$11:$Q$35,4,FALSE))," ",VLOOKUP($B31,'Race 10'!$K$11:$Q$35,4,FALSE))</f>
        <v xml:space="preserve"> </v>
      </c>
      <c r="V31" s="58" t="str">
        <f>IF(ISERROR(VLOOKUP($B31,'Race 10'!$K$11:$Q$35,5,FALSE)),"0",VLOOKUP($B31,'Race 10'!$K$11:$Q$35,5,FALSE))</f>
        <v>0</v>
      </c>
      <c r="W31" s="97" t="str">
        <f>IF(ISERROR(VLOOKUP($B31,'Race 11'!$K$11:$Q$38,4,FALSE))," ",VLOOKUP($B31,'Race 11'!$K$11:$Q$38,4,FALSE))</f>
        <v xml:space="preserve"> </v>
      </c>
      <c r="X31" s="58" t="str">
        <f>IF(ISERROR(VLOOKUP($B31,'Race 11'!$K$11:$Q$38,5,FALSE)),"0",VLOOKUP($B31,'Race 11'!$K$11:$Q$38,5,FALSE))</f>
        <v>0</v>
      </c>
      <c r="Y31" s="97" t="str">
        <f>IF(ISERROR(VLOOKUP($B31,'Race 12'!$K$11:$Q$42,4,FALSE))," ",VLOOKUP($B31,'Race 12'!$K$11:$Q$42,4,FALSE))</f>
        <v xml:space="preserve"> </v>
      </c>
      <c r="Z31" s="58" t="str">
        <f>IF(ISERROR(VLOOKUP($B31,'Race 12'!$K$11:$Q$42,5,FALSE)),"0",VLOOKUP($B31,'Race 12'!$K$11:$Q$42,5,FALSE))</f>
        <v>0</v>
      </c>
      <c r="AA31" s="100">
        <f t="shared" si="0"/>
        <v>0</v>
      </c>
      <c r="AB31" s="54">
        <f t="shared" si="1"/>
        <v>0</v>
      </c>
      <c r="AC31" s="33"/>
      <c r="AD31" s="34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</row>
    <row r="32" spans="1:48" ht="21" customHeight="1">
      <c r="A32" s="8">
        <v>24</v>
      </c>
      <c r="B32" s="59"/>
      <c r="C32" s="97" t="str">
        <f>IF(ISERROR(VLOOKUP(B32,'Race 1'!$K$11:$Q$30,4,FALSE))," ",VLOOKUP(B32,'Race 1'!$K$11:$Q$30,4,FALSE))</f>
        <v xml:space="preserve"> </v>
      </c>
      <c r="D32" s="58" t="str">
        <f>IF(ISERROR(VLOOKUP(B32,'Race 1'!$K$11:$Q$30,5,FALSE)),"0",VLOOKUP(B32,'Race 1'!$K$11:$Q$30,5,FALSE))</f>
        <v>0</v>
      </c>
      <c r="E32" s="97" t="str">
        <f>IF(ISERROR(VLOOKUP($B32,'Race 2'!$K$11:$Q$25,4,FALSE))," ",VLOOKUP($B32,'Race 2'!$K$11:$Q$25,4,FALSE))</f>
        <v xml:space="preserve"> </v>
      </c>
      <c r="F32" s="58" t="str">
        <f>IF(ISERROR(VLOOKUP($B32,'Race 2'!$K$11:$Q$25,5,FALSE)),"0",VLOOKUP($B32,'Race 2'!$K$11:$Q$25,5,FALSE))</f>
        <v>0</v>
      </c>
      <c r="G32" s="97" t="str">
        <f>IF(ISERROR(VLOOKUP($B32,'Race 3'!$K$11:$Q$36,4,FALSE))," ",VLOOKUP($B32,'Race 3'!$K$11:$Q$36,4,FALSE))</f>
        <v xml:space="preserve"> </v>
      </c>
      <c r="H32" s="58" t="str">
        <f>IF(ISERROR(VLOOKUP($B32,'Race 3'!$K$11:$Q$36,5,FALSE)),"0",VLOOKUP($B32,'Race 3'!$K$11:$Q$36,5,FALSE))</f>
        <v>0</v>
      </c>
      <c r="I32" s="97" t="str">
        <f>IF(ISERROR(VLOOKUP($B32,'Race 4'!$K$11:$Q$30,4,FALSE))," ",VLOOKUP($B32,'Race 4'!$K$11:$Q$30,4,FALSE))</f>
        <v xml:space="preserve"> </v>
      </c>
      <c r="J32" s="58" t="str">
        <f>IF(ISERROR(VLOOKUP($B32,'Race 4'!$K$11:$Q$30,5,FALSE)),"0",VLOOKUP($B32,'Race 4'!$K$11:$Q$30,5,FALSE))</f>
        <v>0</v>
      </c>
      <c r="K32" s="97" t="str">
        <f>IF(ISERROR(VLOOKUP($B32,'Race 5'!$K$11:$Q$38,4,FALSE))," ",VLOOKUP($B32,'Race 5'!$K$11:$Q$38,4,FALSE))</f>
        <v xml:space="preserve"> </v>
      </c>
      <c r="L32" s="58" t="str">
        <f>IF(ISERROR(VLOOKUP($B32,'Race 5'!$K$11:$Q$38,5,FALSE)),"0",VLOOKUP($B32,'Race 5'!$K$11:$Q$38,5,FALSE))</f>
        <v>0</v>
      </c>
      <c r="M32" s="97" t="str">
        <f>IF(ISERROR(VLOOKUP($B32,'Race 6'!$K$11:$Q$45,4,FALSE))," ",VLOOKUP($B32,'Race 6'!$K$11:$Q$45,4,FALSE))</f>
        <v xml:space="preserve"> </v>
      </c>
      <c r="N32" s="58" t="str">
        <f>IF(ISERROR(VLOOKUP($B32,'Race 6'!$K$11:$Q$45,5,FALSE)),"0",VLOOKUP($B32,'Race 6'!$K$11:$Q$45,5,FALSE))</f>
        <v>0</v>
      </c>
      <c r="O32" s="97" t="str">
        <f>IF(ISERROR(VLOOKUP($B32,'Race 7'!$K$11:$Q$38,4,FALSE))," ",VLOOKUP($B32,'Race 7'!$K$11:$Q$38,4,FALSE))</f>
        <v xml:space="preserve"> </v>
      </c>
      <c r="P32" s="58" t="str">
        <f>IF(ISERROR(VLOOKUP($B32,'Race 7'!$K$11:$Q$38,5,FALSE)),"0",VLOOKUP($B32,'Race 7'!$K$11:$Q$38,5,FALSE))</f>
        <v>0</v>
      </c>
      <c r="Q32" s="97" t="str">
        <f>IF(ISERROR(VLOOKUP($B32,'Race 8'!$K$11:$Q$35,4,FALSE))," ",VLOOKUP($B32,'Race 8'!$K$11:$Q$35,4,FALSE))</f>
        <v xml:space="preserve"> </v>
      </c>
      <c r="R32" s="58" t="str">
        <f>IF(ISERROR(VLOOKUP($B32,'Race 8'!$K$11:$Q$35,5,FALSE)),"0",VLOOKUP($B32,'Race 8'!$K$11:$Q$35,5,FALSE))</f>
        <v>0</v>
      </c>
      <c r="S32" s="97" t="str">
        <f>IF(ISERROR(VLOOKUP($B32,'Race 9'!$K$11:$Q$29,4,FALSE))," ",VLOOKUP($B32,'Race 9'!$K$11:$Q$29,4,FALSE))</f>
        <v xml:space="preserve"> </v>
      </c>
      <c r="T32" s="58" t="str">
        <f>IF(ISERROR(VLOOKUP($B32,'Race 9'!$K$11:$Q$29,5,FALSE)),"0",VLOOKUP($B32,'Race 9'!$K$11:$Q$29,5,FALSE))</f>
        <v>0</v>
      </c>
      <c r="U32" s="97" t="str">
        <f>IF(ISERROR(VLOOKUP($B32,'Race 10'!$K$11:$Q$35,4,FALSE))," ",VLOOKUP($B32,'Race 10'!$K$11:$Q$35,4,FALSE))</f>
        <v xml:space="preserve"> </v>
      </c>
      <c r="V32" s="58" t="str">
        <f>IF(ISERROR(VLOOKUP($B32,'Race 10'!$K$11:$Q$35,5,FALSE)),"0",VLOOKUP($B32,'Race 10'!$K$11:$Q$35,5,FALSE))</f>
        <v>0</v>
      </c>
      <c r="W32" s="97" t="str">
        <f>IF(ISERROR(VLOOKUP($B32,'Race 11'!$K$11:$Q$38,4,FALSE))," ",VLOOKUP($B32,'Race 11'!$K$11:$Q$38,4,FALSE))</f>
        <v xml:space="preserve"> </v>
      </c>
      <c r="X32" s="58" t="str">
        <f>IF(ISERROR(VLOOKUP($B32,'Race 11'!$K$11:$Q$38,5,FALSE)),"0",VLOOKUP($B32,'Race 11'!$K$11:$Q$38,5,FALSE))</f>
        <v>0</v>
      </c>
      <c r="Y32" s="97" t="str">
        <f>IF(ISERROR(VLOOKUP($B32,'Race 12'!$K$11:$Q$42,4,FALSE))," ",VLOOKUP($B32,'Race 12'!$K$11:$Q$42,4,FALSE))</f>
        <v xml:space="preserve"> </v>
      </c>
      <c r="Z32" s="58" t="str">
        <f>IF(ISERROR(VLOOKUP($B32,'Race 12'!$K$11:$Q$42,5,FALSE)),"0",VLOOKUP($B32,'Race 12'!$K$11:$Q$42,5,FALSE))</f>
        <v>0</v>
      </c>
      <c r="AA32" s="100">
        <f t="shared" si="0"/>
        <v>0</v>
      </c>
      <c r="AB32" s="54">
        <f t="shared" si="1"/>
        <v>0</v>
      </c>
      <c r="AC32" s="33"/>
      <c r="AD32" s="34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</row>
    <row r="33" spans="1:48" ht="21" customHeight="1">
      <c r="A33" s="8">
        <v>25</v>
      </c>
      <c r="B33" s="59"/>
      <c r="C33" s="97" t="str">
        <f>IF(ISERROR(VLOOKUP(B33,'Race 1'!$K$11:$Q$30,4,FALSE))," ",VLOOKUP(B33,'Race 1'!$K$11:$Q$30,4,FALSE))</f>
        <v xml:space="preserve"> </v>
      </c>
      <c r="D33" s="58" t="str">
        <f>IF(ISERROR(VLOOKUP(B33,'Race 1'!$K$11:$Q$30,5,FALSE)),"0",VLOOKUP(B33,'Race 1'!$K$11:$Q$30,5,FALSE))</f>
        <v>0</v>
      </c>
      <c r="E33" s="97" t="str">
        <f>IF(ISERROR(VLOOKUP($B33,'Race 2'!$K$11:$Q$25,4,FALSE))," ",VLOOKUP($B33,'Race 2'!$K$11:$Q$25,4,FALSE))</f>
        <v xml:space="preserve"> </v>
      </c>
      <c r="F33" s="58" t="str">
        <f>IF(ISERROR(VLOOKUP($B33,'Race 2'!$K$11:$Q$25,5,FALSE)),"0",VLOOKUP($B33,'Race 2'!$K$11:$Q$25,5,FALSE))</f>
        <v>0</v>
      </c>
      <c r="G33" s="97" t="str">
        <f>IF(ISERROR(VLOOKUP($B33,'Race 3'!$K$11:$Q$36,4,FALSE))," ",VLOOKUP($B33,'Race 3'!$K$11:$Q$36,4,FALSE))</f>
        <v xml:space="preserve"> </v>
      </c>
      <c r="H33" s="58" t="str">
        <f>IF(ISERROR(VLOOKUP($B33,'Race 3'!$K$11:$Q$36,5,FALSE)),"0",VLOOKUP($B33,'Race 3'!$K$11:$Q$36,5,FALSE))</f>
        <v>0</v>
      </c>
      <c r="I33" s="97" t="str">
        <f>IF(ISERROR(VLOOKUP($B33,'Race 4'!$K$11:$Q$30,4,FALSE))," ",VLOOKUP($B33,'Race 4'!$K$11:$Q$30,4,FALSE))</f>
        <v xml:space="preserve"> </v>
      </c>
      <c r="J33" s="58" t="str">
        <f>IF(ISERROR(VLOOKUP($B33,'Race 4'!$K$11:$Q$30,5,FALSE)),"0",VLOOKUP($B33,'Race 4'!$K$11:$Q$30,5,FALSE))</f>
        <v>0</v>
      </c>
      <c r="K33" s="97" t="str">
        <f>IF(ISERROR(VLOOKUP($B33,'Race 5'!$K$11:$Q$38,4,FALSE))," ",VLOOKUP($B33,'Race 5'!$K$11:$Q$38,4,FALSE))</f>
        <v xml:space="preserve"> </v>
      </c>
      <c r="L33" s="58" t="str">
        <f>IF(ISERROR(VLOOKUP($B33,'Race 5'!$K$11:$Q$38,5,FALSE)),"0",VLOOKUP($B33,'Race 5'!$K$11:$Q$38,5,FALSE))</f>
        <v>0</v>
      </c>
      <c r="M33" s="97" t="str">
        <f>IF(ISERROR(VLOOKUP($B33,'Race 6'!$K$11:$Q$45,4,FALSE))," ",VLOOKUP($B33,'Race 6'!$K$11:$Q$45,4,FALSE))</f>
        <v xml:space="preserve"> </v>
      </c>
      <c r="N33" s="58" t="str">
        <f>IF(ISERROR(VLOOKUP($B33,'Race 6'!$K$11:$Q$45,5,FALSE)),"0",VLOOKUP($B33,'Race 6'!$K$11:$Q$45,5,FALSE))</f>
        <v>0</v>
      </c>
      <c r="O33" s="97" t="str">
        <f>IF(ISERROR(VLOOKUP($B33,'Race 7'!$K$11:$Q$38,4,FALSE))," ",VLOOKUP($B33,'Race 7'!$K$11:$Q$38,4,FALSE))</f>
        <v xml:space="preserve"> </v>
      </c>
      <c r="P33" s="58" t="str">
        <f>IF(ISERROR(VLOOKUP($B33,'Race 7'!$K$11:$Q$38,5,FALSE)),"0",VLOOKUP($B33,'Race 7'!$K$11:$Q$38,5,FALSE))</f>
        <v>0</v>
      </c>
      <c r="Q33" s="97" t="str">
        <f>IF(ISERROR(VLOOKUP($B33,'Race 8'!$K$11:$Q$35,4,FALSE))," ",VLOOKUP($B33,'Race 8'!$K$11:$Q$35,4,FALSE))</f>
        <v xml:space="preserve"> </v>
      </c>
      <c r="R33" s="58" t="str">
        <f>IF(ISERROR(VLOOKUP($B33,'Race 8'!$K$11:$Q$35,5,FALSE)),"0",VLOOKUP($B33,'Race 8'!$K$11:$Q$35,5,FALSE))</f>
        <v>0</v>
      </c>
      <c r="S33" s="97" t="str">
        <f>IF(ISERROR(VLOOKUP($B33,'Race 9'!$K$11:$Q$29,4,FALSE))," ",VLOOKUP($B33,'Race 9'!$K$11:$Q$29,4,FALSE))</f>
        <v xml:space="preserve"> </v>
      </c>
      <c r="T33" s="58" t="str">
        <f>IF(ISERROR(VLOOKUP($B33,'Race 9'!$K$11:$Q$29,5,FALSE)),"0",VLOOKUP($B33,'Race 9'!$K$11:$Q$29,5,FALSE))</f>
        <v>0</v>
      </c>
      <c r="U33" s="97" t="str">
        <f>IF(ISERROR(VLOOKUP($B33,'Race 10'!$K$11:$Q$35,4,FALSE))," ",VLOOKUP($B33,'Race 10'!$K$11:$Q$35,4,FALSE))</f>
        <v xml:space="preserve"> </v>
      </c>
      <c r="V33" s="58" t="str">
        <f>IF(ISERROR(VLOOKUP($B33,'Race 10'!$K$11:$Q$35,5,FALSE)),"0",VLOOKUP($B33,'Race 10'!$K$11:$Q$35,5,FALSE))</f>
        <v>0</v>
      </c>
      <c r="W33" s="97" t="str">
        <f>IF(ISERROR(VLOOKUP($B33,'Race 11'!$K$11:$Q$38,4,FALSE))," ",VLOOKUP($B33,'Race 11'!$K$11:$Q$38,4,FALSE))</f>
        <v xml:space="preserve"> </v>
      </c>
      <c r="X33" s="58" t="str">
        <f>IF(ISERROR(VLOOKUP($B33,'Race 11'!$K$11:$Q$38,5,FALSE)),"0",VLOOKUP($B33,'Race 11'!$K$11:$Q$38,5,FALSE))</f>
        <v>0</v>
      </c>
      <c r="Y33" s="97" t="str">
        <f>IF(ISERROR(VLOOKUP($B33,'Race 12'!$K$11:$Q$42,4,FALSE))," ",VLOOKUP($B33,'Race 12'!$K$11:$Q$42,4,FALSE))</f>
        <v xml:space="preserve"> </v>
      </c>
      <c r="Z33" s="58" t="str">
        <f>IF(ISERROR(VLOOKUP($B33,'Race 12'!$K$11:$Q$42,5,FALSE)),"0",VLOOKUP($B33,'Race 12'!$K$11:$Q$42,5,FALSE))</f>
        <v>0</v>
      </c>
      <c r="AA33" s="100">
        <f t="shared" si="0"/>
        <v>0</v>
      </c>
      <c r="AB33" s="54">
        <f t="shared" si="1"/>
        <v>0</v>
      </c>
      <c r="AC33" s="33"/>
      <c r="AD33" s="34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  <row r="34" spans="1:48" ht="21" customHeight="1">
      <c r="A34" s="8">
        <v>26</v>
      </c>
      <c r="B34" s="59"/>
      <c r="C34" s="97" t="str">
        <f>IF(ISERROR(VLOOKUP(B34,'Race 1'!$K$11:$Q$30,4,FALSE))," ",VLOOKUP(B34,'Race 1'!$K$11:$Q$30,4,FALSE))</f>
        <v xml:space="preserve"> </v>
      </c>
      <c r="D34" s="58" t="str">
        <f>IF(ISERROR(VLOOKUP(B34,'Race 1'!$K$11:$Q$30,5,FALSE)),"0",VLOOKUP(B34,'Race 1'!$K$11:$Q$30,5,FALSE))</f>
        <v>0</v>
      </c>
      <c r="E34" s="97" t="str">
        <f>IF(ISERROR(VLOOKUP($B34,'Race 2'!$K$11:$Q$25,4,FALSE))," ",VLOOKUP($B34,'Race 2'!$K$11:$Q$25,4,FALSE))</f>
        <v xml:space="preserve"> </v>
      </c>
      <c r="F34" s="58" t="str">
        <f>IF(ISERROR(VLOOKUP($B34,'Race 2'!$K$11:$Q$25,5,FALSE)),"0",VLOOKUP($B34,'Race 2'!$K$11:$Q$25,5,FALSE))</f>
        <v>0</v>
      </c>
      <c r="G34" s="97" t="str">
        <f>IF(ISERROR(VLOOKUP($B34,'Race 3'!$K$11:$Q$36,4,FALSE))," ",VLOOKUP($B34,'Race 3'!$K$11:$Q$36,4,FALSE))</f>
        <v xml:space="preserve"> </v>
      </c>
      <c r="H34" s="58" t="str">
        <f>IF(ISERROR(VLOOKUP($B34,'Race 3'!$K$11:$Q$36,5,FALSE)),"0",VLOOKUP($B34,'Race 3'!$K$11:$Q$36,5,FALSE))</f>
        <v>0</v>
      </c>
      <c r="I34" s="97" t="str">
        <f>IF(ISERROR(VLOOKUP($B34,'Race 4'!$K$11:$Q$30,4,FALSE))," ",VLOOKUP($B34,'Race 4'!$K$11:$Q$30,4,FALSE))</f>
        <v xml:space="preserve"> </v>
      </c>
      <c r="J34" s="58" t="str">
        <f>IF(ISERROR(VLOOKUP($B34,'Race 4'!$K$11:$Q$30,5,FALSE)),"0",VLOOKUP($B34,'Race 4'!$K$11:$Q$30,5,FALSE))</f>
        <v>0</v>
      </c>
      <c r="K34" s="97" t="str">
        <f>IF(ISERROR(VLOOKUP($B34,'Race 5'!$K$11:$Q$38,4,FALSE))," ",VLOOKUP($B34,'Race 5'!$K$11:$Q$38,4,FALSE))</f>
        <v xml:space="preserve"> </v>
      </c>
      <c r="L34" s="58" t="str">
        <f>IF(ISERROR(VLOOKUP($B34,'Race 5'!$K$11:$Q$38,5,FALSE)),"0",VLOOKUP($B34,'Race 5'!$K$11:$Q$38,5,FALSE))</f>
        <v>0</v>
      </c>
      <c r="M34" s="97" t="str">
        <f>IF(ISERROR(VLOOKUP($B34,'Race 6'!$K$11:$Q$45,4,FALSE))," ",VLOOKUP($B34,'Race 6'!$K$11:$Q$45,4,FALSE))</f>
        <v xml:space="preserve"> </v>
      </c>
      <c r="N34" s="58" t="str">
        <f>IF(ISERROR(VLOOKUP($B34,'Race 6'!$K$11:$Q$45,5,FALSE)),"0",VLOOKUP($B34,'Race 6'!$K$11:$Q$45,5,FALSE))</f>
        <v>0</v>
      </c>
      <c r="O34" s="97" t="str">
        <f>IF(ISERROR(VLOOKUP($B34,'Race 7'!$K$11:$Q$38,4,FALSE))," ",VLOOKUP($B34,'Race 7'!$K$11:$Q$38,4,FALSE))</f>
        <v xml:space="preserve"> </v>
      </c>
      <c r="P34" s="58" t="str">
        <f>IF(ISERROR(VLOOKUP($B34,'Race 7'!$K$11:$Q$38,5,FALSE)),"0",VLOOKUP($B34,'Race 7'!$K$11:$Q$38,5,FALSE))</f>
        <v>0</v>
      </c>
      <c r="Q34" s="97" t="str">
        <f>IF(ISERROR(VLOOKUP($B34,'Race 8'!$K$11:$Q$35,4,FALSE))," ",VLOOKUP($B34,'Race 8'!$K$11:$Q$35,4,FALSE))</f>
        <v xml:space="preserve"> </v>
      </c>
      <c r="R34" s="58" t="str">
        <f>IF(ISERROR(VLOOKUP($B34,'Race 8'!$K$11:$Q$35,5,FALSE)),"0",VLOOKUP($B34,'Race 8'!$K$11:$Q$35,5,FALSE))</f>
        <v>0</v>
      </c>
      <c r="S34" s="97" t="str">
        <f>IF(ISERROR(VLOOKUP($B34,'Race 9'!$K$11:$Q$29,4,FALSE))," ",VLOOKUP($B34,'Race 9'!$K$11:$Q$29,4,FALSE))</f>
        <v xml:space="preserve"> </v>
      </c>
      <c r="T34" s="58" t="str">
        <f>IF(ISERROR(VLOOKUP($B34,'Race 9'!$K$11:$Q$29,5,FALSE)),"0",VLOOKUP($B34,'Race 9'!$K$11:$Q$29,5,FALSE))</f>
        <v>0</v>
      </c>
      <c r="U34" s="97" t="str">
        <f>IF(ISERROR(VLOOKUP($B34,'Race 10'!$K$11:$Q$35,4,FALSE))," ",VLOOKUP($B34,'Race 10'!$K$11:$Q$35,4,FALSE))</f>
        <v xml:space="preserve"> </v>
      </c>
      <c r="V34" s="58" t="str">
        <f>IF(ISERROR(VLOOKUP($B34,'Race 10'!$K$11:$Q$35,5,FALSE)),"0",VLOOKUP($B34,'Race 10'!$K$11:$Q$35,5,FALSE))</f>
        <v>0</v>
      </c>
      <c r="W34" s="97" t="str">
        <f>IF(ISERROR(VLOOKUP($B34,'Race 11'!$K$11:$Q$38,4,FALSE))," ",VLOOKUP($B34,'Race 11'!$K$11:$Q$38,4,FALSE))</f>
        <v xml:space="preserve"> </v>
      </c>
      <c r="X34" s="58" t="str">
        <f>IF(ISERROR(VLOOKUP($B34,'Race 11'!$K$11:$Q$38,5,FALSE)),"0",VLOOKUP($B34,'Race 11'!$K$11:$Q$38,5,FALSE))</f>
        <v>0</v>
      </c>
      <c r="Y34" s="97" t="str">
        <f>IF(ISERROR(VLOOKUP($B34,'Race 12'!$K$11:$Q$42,4,FALSE))," ",VLOOKUP($B34,'Race 12'!$K$11:$Q$42,4,FALSE))</f>
        <v xml:space="preserve"> </v>
      </c>
      <c r="Z34" s="58" t="str">
        <f>IF(ISERROR(VLOOKUP($B34,'Race 12'!$K$11:$Q$42,5,FALSE)),"0",VLOOKUP($B34,'Race 12'!$K$11:$Q$42,5,FALSE))</f>
        <v>0</v>
      </c>
      <c r="AA34" s="100">
        <f t="shared" si="0"/>
        <v>0</v>
      </c>
      <c r="AB34" s="54">
        <f t="shared" si="1"/>
        <v>0</v>
      </c>
      <c r="AC34" s="33"/>
      <c r="AD34" s="34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</row>
    <row r="35" spans="1:48" ht="21" customHeight="1">
      <c r="A35" s="8">
        <v>27</v>
      </c>
      <c r="B35" s="59"/>
      <c r="C35" s="97" t="str">
        <f>IF(ISERROR(VLOOKUP(B35,'Race 1'!$K$11:$Q$30,4,FALSE))," ",VLOOKUP(B35,'Race 1'!$K$11:$Q$30,4,FALSE))</f>
        <v xml:space="preserve"> </v>
      </c>
      <c r="D35" s="58" t="str">
        <f>IF(ISERROR(VLOOKUP(B35,'Race 1'!$K$11:$Q$30,5,FALSE)),"0",VLOOKUP(B35,'Race 1'!$K$11:$Q$30,5,FALSE))</f>
        <v>0</v>
      </c>
      <c r="E35" s="97" t="str">
        <f>IF(ISERROR(VLOOKUP($B35,'Race 2'!$K$11:$Q$25,4,FALSE))," ",VLOOKUP($B35,'Race 2'!$K$11:$Q$25,4,FALSE))</f>
        <v xml:space="preserve"> </v>
      </c>
      <c r="F35" s="58" t="str">
        <f>IF(ISERROR(VLOOKUP($B35,'Race 2'!$K$11:$Q$25,5,FALSE)),"0",VLOOKUP($B35,'Race 2'!$K$11:$Q$25,5,FALSE))</f>
        <v>0</v>
      </c>
      <c r="G35" s="97" t="str">
        <f>IF(ISERROR(VLOOKUP($B35,'Race 3'!$K$11:$Q$36,4,FALSE))," ",VLOOKUP($B35,'Race 3'!$K$11:$Q$36,4,FALSE))</f>
        <v xml:space="preserve"> </v>
      </c>
      <c r="H35" s="58" t="str">
        <f>IF(ISERROR(VLOOKUP($B35,'Race 3'!$K$11:$Q$36,5,FALSE)),"0",VLOOKUP($B35,'Race 3'!$K$11:$Q$36,5,FALSE))</f>
        <v>0</v>
      </c>
      <c r="I35" s="97" t="str">
        <f>IF(ISERROR(VLOOKUP($B35,'Race 4'!$K$11:$Q$30,4,FALSE))," ",VLOOKUP($B35,'Race 4'!$K$11:$Q$30,4,FALSE))</f>
        <v xml:space="preserve"> </v>
      </c>
      <c r="J35" s="58" t="str">
        <f>IF(ISERROR(VLOOKUP($B35,'Race 4'!$K$11:$Q$30,5,FALSE)),"0",VLOOKUP($B35,'Race 4'!$K$11:$Q$30,5,FALSE))</f>
        <v>0</v>
      </c>
      <c r="K35" s="97" t="str">
        <f>IF(ISERROR(VLOOKUP($B35,'Race 5'!$K$11:$Q$38,4,FALSE))," ",VLOOKUP($B35,'Race 5'!$K$11:$Q$38,4,FALSE))</f>
        <v xml:space="preserve"> </v>
      </c>
      <c r="L35" s="58" t="str">
        <f>IF(ISERROR(VLOOKUP($B35,'Race 5'!$K$11:$Q$38,5,FALSE)),"0",VLOOKUP($B35,'Race 5'!$K$11:$Q$38,5,FALSE))</f>
        <v>0</v>
      </c>
      <c r="M35" s="97" t="str">
        <f>IF(ISERROR(VLOOKUP($B35,'Race 6'!$K$11:$Q$45,4,FALSE))," ",VLOOKUP($B35,'Race 6'!$K$11:$Q$45,4,FALSE))</f>
        <v xml:space="preserve"> </v>
      </c>
      <c r="N35" s="58" t="str">
        <f>IF(ISERROR(VLOOKUP($B35,'Race 6'!$K$11:$Q$45,5,FALSE)),"0",VLOOKUP($B35,'Race 6'!$K$11:$Q$45,5,FALSE))</f>
        <v>0</v>
      </c>
      <c r="O35" s="97" t="str">
        <f>IF(ISERROR(VLOOKUP($B35,'Race 7'!$K$11:$Q$38,4,FALSE))," ",VLOOKUP($B35,'Race 7'!$K$11:$Q$38,4,FALSE))</f>
        <v xml:space="preserve"> </v>
      </c>
      <c r="P35" s="58" t="str">
        <f>IF(ISERROR(VLOOKUP($B35,'Race 7'!$K$11:$Q$38,5,FALSE)),"0",VLOOKUP($B35,'Race 7'!$K$11:$Q$38,5,FALSE))</f>
        <v>0</v>
      </c>
      <c r="Q35" s="97" t="str">
        <f>IF(ISERROR(VLOOKUP($B35,'Race 8'!$K$11:$Q$35,4,FALSE))," ",VLOOKUP($B35,'Race 8'!$K$11:$Q$35,4,FALSE))</f>
        <v xml:space="preserve"> </v>
      </c>
      <c r="R35" s="58" t="str">
        <f>IF(ISERROR(VLOOKUP($B35,'Race 8'!$K$11:$Q$35,5,FALSE)),"0",VLOOKUP($B35,'Race 8'!$K$11:$Q$35,5,FALSE))</f>
        <v>0</v>
      </c>
      <c r="S35" s="97" t="str">
        <f>IF(ISERROR(VLOOKUP($B35,'Race 9'!$K$11:$Q$29,4,FALSE))," ",VLOOKUP($B35,'Race 9'!$K$11:$Q$29,4,FALSE))</f>
        <v xml:space="preserve"> </v>
      </c>
      <c r="T35" s="58" t="str">
        <f>IF(ISERROR(VLOOKUP($B35,'Race 9'!$K$11:$Q$29,5,FALSE)),"0",VLOOKUP($B35,'Race 9'!$K$11:$Q$29,5,FALSE))</f>
        <v>0</v>
      </c>
      <c r="U35" s="97" t="str">
        <f>IF(ISERROR(VLOOKUP($B35,'Race 10'!$K$11:$Q$35,4,FALSE))," ",VLOOKUP($B35,'Race 10'!$K$11:$Q$35,4,FALSE))</f>
        <v xml:space="preserve"> </v>
      </c>
      <c r="V35" s="58" t="str">
        <f>IF(ISERROR(VLOOKUP($B35,'Race 10'!$K$11:$Q$35,5,FALSE)),"0",VLOOKUP($B35,'Race 10'!$K$11:$Q$35,5,FALSE))</f>
        <v>0</v>
      </c>
      <c r="W35" s="97" t="str">
        <f>IF(ISERROR(VLOOKUP($B35,'Race 11'!$K$11:$Q$38,4,FALSE))," ",VLOOKUP($B35,'Race 11'!$K$11:$Q$38,4,FALSE))</f>
        <v xml:space="preserve"> </v>
      </c>
      <c r="X35" s="58" t="str">
        <f>IF(ISERROR(VLOOKUP($B35,'Race 11'!$K$11:$Q$38,5,FALSE)),"0",VLOOKUP($B35,'Race 11'!$K$11:$Q$38,5,FALSE))</f>
        <v>0</v>
      </c>
      <c r="Y35" s="97" t="str">
        <f>IF(ISERROR(VLOOKUP($B35,'Race 12'!$K$11:$Q$42,4,FALSE))," ",VLOOKUP($B35,'Race 12'!$K$11:$Q$42,4,FALSE))</f>
        <v xml:space="preserve"> </v>
      </c>
      <c r="Z35" s="58" t="str">
        <f>IF(ISERROR(VLOOKUP($B35,'Race 12'!$K$11:$Q$42,5,FALSE)),"0",VLOOKUP($B35,'Race 12'!$K$11:$Q$42,5,FALSE))</f>
        <v>0</v>
      </c>
      <c r="AA35" s="100">
        <f t="shared" si="0"/>
        <v>0</v>
      </c>
      <c r="AB35" s="54">
        <f t="shared" si="1"/>
        <v>0</v>
      </c>
      <c r="AC35" s="33"/>
      <c r="AD35" s="34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1:48" ht="21" customHeight="1">
      <c r="A36" s="8">
        <v>28</v>
      </c>
      <c r="B36" s="59"/>
      <c r="C36" s="97" t="str">
        <f>IF(ISERROR(VLOOKUP(B36,'Race 1'!$K$11:$Q$30,4,FALSE))," ",VLOOKUP(B36,'Race 1'!$K$11:$Q$30,4,FALSE))</f>
        <v xml:space="preserve"> </v>
      </c>
      <c r="D36" s="58" t="str">
        <f>IF(ISERROR(VLOOKUP(B36,'Race 1'!$K$11:$Q$30,5,FALSE)),"0",VLOOKUP(B36,'Race 1'!$K$11:$Q$30,5,FALSE))</f>
        <v>0</v>
      </c>
      <c r="E36" s="97" t="str">
        <f>IF(ISERROR(VLOOKUP($B36,'Race 2'!$K$11:$Q$25,4,FALSE))," ",VLOOKUP($B36,'Race 2'!$K$11:$Q$25,4,FALSE))</f>
        <v xml:space="preserve"> </v>
      </c>
      <c r="F36" s="58" t="str">
        <f>IF(ISERROR(VLOOKUP($B36,'Race 2'!$K$11:$Q$25,5,FALSE)),"0",VLOOKUP($B36,'Race 2'!$K$11:$Q$25,5,FALSE))</f>
        <v>0</v>
      </c>
      <c r="G36" s="97" t="str">
        <f>IF(ISERROR(VLOOKUP($B36,'Race 3'!$K$11:$Q$36,4,FALSE))," ",VLOOKUP($B36,'Race 3'!$K$11:$Q$36,4,FALSE))</f>
        <v xml:space="preserve"> </v>
      </c>
      <c r="H36" s="58" t="str">
        <f>IF(ISERROR(VLOOKUP($B36,'Race 3'!$K$11:$Q$36,5,FALSE)),"0",VLOOKUP($B36,'Race 3'!$K$11:$Q$36,5,FALSE))</f>
        <v>0</v>
      </c>
      <c r="I36" s="97" t="str">
        <f>IF(ISERROR(VLOOKUP($B36,'Race 4'!$K$11:$Q$30,4,FALSE))," ",VLOOKUP($B36,'Race 4'!$K$11:$Q$30,4,FALSE))</f>
        <v xml:space="preserve"> </v>
      </c>
      <c r="J36" s="58" t="str">
        <f>IF(ISERROR(VLOOKUP($B36,'Race 4'!$K$11:$Q$30,5,FALSE)),"0",VLOOKUP($B36,'Race 4'!$K$11:$Q$30,5,FALSE))</f>
        <v>0</v>
      </c>
      <c r="K36" s="97" t="str">
        <f>IF(ISERROR(VLOOKUP($B36,'Race 5'!$K$11:$Q$38,4,FALSE))," ",VLOOKUP($B36,'Race 5'!$K$11:$Q$38,4,FALSE))</f>
        <v xml:space="preserve"> </v>
      </c>
      <c r="L36" s="58" t="str">
        <f>IF(ISERROR(VLOOKUP($B36,'Race 5'!$K$11:$Q$38,5,FALSE)),"0",VLOOKUP($B36,'Race 5'!$K$11:$Q$38,5,FALSE))</f>
        <v>0</v>
      </c>
      <c r="M36" s="97" t="str">
        <f>IF(ISERROR(VLOOKUP($B36,'Race 6'!$K$11:$Q$45,4,FALSE))," ",VLOOKUP($B36,'Race 6'!$K$11:$Q$45,4,FALSE))</f>
        <v xml:space="preserve"> </v>
      </c>
      <c r="N36" s="58" t="str">
        <f>IF(ISERROR(VLOOKUP($B36,'Race 6'!$K$11:$Q$45,5,FALSE)),"0",VLOOKUP($B36,'Race 6'!$K$11:$Q$45,5,FALSE))</f>
        <v>0</v>
      </c>
      <c r="O36" s="97" t="str">
        <f>IF(ISERROR(VLOOKUP($B36,'Race 7'!$K$11:$Q$38,4,FALSE))," ",VLOOKUP($B36,'Race 7'!$K$11:$Q$38,4,FALSE))</f>
        <v xml:space="preserve"> </v>
      </c>
      <c r="P36" s="58" t="str">
        <f>IF(ISERROR(VLOOKUP($B36,'Race 7'!$K$11:$Q$38,5,FALSE)),"0",VLOOKUP($B36,'Race 7'!$K$11:$Q$38,5,FALSE))</f>
        <v>0</v>
      </c>
      <c r="Q36" s="97" t="str">
        <f>IF(ISERROR(VLOOKUP($B36,'Race 8'!$K$11:$Q$35,4,FALSE))," ",VLOOKUP($B36,'Race 8'!$K$11:$Q$35,4,FALSE))</f>
        <v xml:space="preserve"> </v>
      </c>
      <c r="R36" s="58" t="str">
        <f>IF(ISERROR(VLOOKUP($B36,'Race 8'!$K$11:$Q$35,5,FALSE)),"0",VLOOKUP($B36,'Race 8'!$K$11:$Q$35,5,FALSE))</f>
        <v>0</v>
      </c>
      <c r="S36" s="97" t="str">
        <f>IF(ISERROR(VLOOKUP($B36,'Race 9'!$K$11:$Q$29,4,FALSE))," ",VLOOKUP($B36,'Race 9'!$K$11:$Q$29,4,FALSE))</f>
        <v xml:space="preserve"> </v>
      </c>
      <c r="T36" s="58" t="str">
        <f>IF(ISERROR(VLOOKUP($B36,'Race 9'!$K$11:$Q$29,5,FALSE)),"0",VLOOKUP($B36,'Race 9'!$K$11:$Q$29,5,FALSE))</f>
        <v>0</v>
      </c>
      <c r="U36" s="97" t="str">
        <f>IF(ISERROR(VLOOKUP($B36,'Race 10'!$K$11:$Q$35,4,FALSE))," ",VLOOKUP($B36,'Race 10'!$K$11:$Q$35,4,FALSE))</f>
        <v xml:space="preserve"> </v>
      </c>
      <c r="V36" s="58" t="str">
        <f>IF(ISERROR(VLOOKUP($B36,'Race 10'!$K$11:$Q$35,5,FALSE)),"0",VLOOKUP($B36,'Race 10'!$K$11:$Q$35,5,FALSE))</f>
        <v>0</v>
      </c>
      <c r="W36" s="97" t="str">
        <f>IF(ISERROR(VLOOKUP($B36,'Race 11'!$K$11:$Q$38,4,FALSE))," ",VLOOKUP($B36,'Race 11'!$K$11:$Q$38,4,FALSE))</f>
        <v xml:space="preserve"> </v>
      </c>
      <c r="X36" s="58" t="str">
        <f>IF(ISERROR(VLOOKUP($B36,'Race 11'!$K$11:$Q$38,5,FALSE)),"0",VLOOKUP($B36,'Race 11'!$K$11:$Q$38,5,FALSE))</f>
        <v>0</v>
      </c>
      <c r="Y36" s="97" t="str">
        <f>IF(ISERROR(VLOOKUP($B36,'Race 12'!$K$11:$Q$42,4,FALSE))," ",VLOOKUP($B36,'Race 12'!$K$11:$Q$42,4,FALSE))</f>
        <v xml:space="preserve"> </v>
      </c>
      <c r="Z36" s="58" t="str">
        <f>IF(ISERROR(VLOOKUP($B36,'Race 12'!$K$11:$Q$42,5,FALSE)),"0",VLOOKUP($B36,'Race 12'!$K$11:$Q$42,5,FALSE))</f>
        <v>0</v>
      </c>
      <c r="AA36" s="100">
        <f t="shared" si="0"/>
        <v>0</v>
      </c>
      <c r="AB36" s="54">
        <f t="shared" si="1"/>
        <v>0</v>
      </c>
      <c r="AC36" s="33"/>
      <c r="AD36" s="34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</row>
    <row r="37" spans="1:48" ht="21" customHeight="1">
      <c r="A37" s="8">
        <v>29</v>
      </c>
      <c r="B37" s="59"/>
      <c r="C37" s="97" t="str">
        <f>IF(ISERROR(VLOOKUP(B37,'Race 1'!$K$11:$Q$30,4,FALSE))," ",VLOOKUP(B37,'Race 1'!$K$11:$Q$30,4,FALSE))</f>
        <v xml:space="preserve"> </v>
      </c>
      <c r="D37" s="58" t="str">
        <f>IF(ISERROR(VLOOKUP(B37,'Race 1'!$K$11:$Q$30,5,FALSE)),"0",VLOOKUP(B37,'Race 1'!$K$11:$Q$30,5,FALSE))</f>
        <v>0</v>
      </c>
      <c r="E37" s="97" t="str">
        <f>IF(ISERROR(VLOOKUP($B37,'Race 2'!$K$11:$Q$25,4,FALSE))," ",VLOOKUP($B37,'Race 2'!$K$11:$Q$25,4,FALSE))</f>
        <v xml:space="preserve"> </v>
      </c>
      <c r="F37" s="58" t="str">
        <f>IF(ISERROR(VLOOKUP($B37,'Race 2'!$K$11:$Q$25,5,FALSE)),"0",VLOOKUP($B37,'Race 2'!$K$11:$Q$25,5,FALSE))</f>
        <v>0</v>
      </c>
      <c r="G37" s="97" t="str">
        <f>IF(ISERROR(VLOOKUP($B37,'Race 3'!$K$11:$Q$36,4,FALSE))," ",VLOOKUP($B37,'Race 3'!$K$11:$Q$36,4,FALSE))</f>
        <v xml:space="preserve"> </v>
      </c>
      <c r="H37" s="58" t="str">
        <f>IF(ISERROR(VLOOKUP($B37,'Race 3'!$K$11:$Q$36,5,FALSE)),"0",VLOOKUP($B37,'Race 3'!$K$11:$Q$36,5,FALSE))</f>
        <v>0</v>
      </c>
      <c r="I37" s="97" t="str">
        <f>IF(ISERROR(VLOOKUP($B37,'Race 4'!$K$11:$Q$30,4,FALSE))," ",VLOOKUP($B37,'Race 4'!$K$11:$Q$30,4,FALSE))</f>
        <v xml:space="preserve"> </v>
      </c>
      <c r="J37" s="58" t="str">
        <f>IF(ISERROR(VLOOKUP($B37,'Race 4'!$K$11:$Q$30,5,FALSE)),"0",VLOOKUP($B37,'Race 4'!$K$11:$Q$30,5,FALSE))</f>
        <v>0</v>
      </c>
      <c r="K37" s="97" t="str">
        <f>IF(ISERROR(VLOOKUP($B37,'Race 5'!$K$11:$Q$38,4,FALSE))," ",VLOOKUP($B37,'Race 5'!$K$11:$Q$38,4,FALSE))</f>
        <v xml:space="preserve"> </v>
      </c>
      <c r="L37" s="58" t="str">
        <f>IF(ISERROR(VLOOKUP($B37,'Race 5'!$K$11:$Q$38,5,FALSE)),"0",VLOOKUP($B37,'Race 5'!$K$11:$Q$38,5,FALSE))</f>
        <v>0</v>
      </c>
      <c r="M37" s="97" t="str">
        <f>IF(ISERROR(VLOOKUP($B37,'Race 6'!$K$11:$Q$45,4,FALSE))," ",VLOOKUP($B37,'Race 6'!$K$11:$Q$45,4,FALSE))</f>
        <v xml:space="preserve"> </v>
      </c>
      <c r="N37" s="58" t="str">
        <f>IF(ISERROR(VLOOKUP($B37,'Race 6'!$K$11:$Q$45,5,FALSE)),"0",VLOOKUP($B37,'Race 6'!$K$11:$Q$45,5,FALSE))</f>
        <v>0</v>
      </c>
      <c r="O37" s="97" t="str">
        <f>IF(ISERROR(VLOOKUP($B37,'Race 7'!$K$11:$Q$38,4,FALSE))," ",VLOOKUP($B37,'Race 7'!$K$11:$Q$38,4,FALSE))</f>
        <v xml:space="preserve"> </v>
      </c>
      <c r="P37" s="58" t="str">
        <f>IF(ISERROR(VLOOKUP($B37,'Race 7'!$K$11:$Q$38,5,FALSE)),"0",VLOOKUP($B37,'Race 7'!$K$11:$Q$38,5,FALSE))</f>
        <v>0</v>
      </c>
      <c r="Q37" s="97" t="str">
        <f>IF(ISERROR(VLOOKUP($B37,'Race 8'!$K$11:$Q$35,4,FALSE))," ",VLOOKUP($B37,'Race 8'!$K$11:$Q$35,4,FALSE))</f>
        <v xml:space="preserve"> </v>
      </c>
      <c r="R37" s="58" t="str">
        <f>IF(ISERROR(VLOOKUP($B37,'Race 8'!$K$11:$Q$35,5,FALSE)),"0",VLOOKUP($B37,'Race 8'!$K$11:$Q$35,5,FALSE))</f>
        <v>0</v>
      </c>
      <c r="S37" s="97" t="str">
        <f>IF(ISERROR(VLOOKUP($B37,'Race 9'!$K$11:$Q$29,4,FALSE))," ",VLOOKUP($B37,'Race 9'!$K$11:$Q$29,4,FALSE))</f>
        <v xml:space="preserve"> </v>
      </c>
      <c r="T37" s="58" t="str">
        <f>IF(ISERROR(VLOOKUP($B37,'Race 9'!$K$11:$Q$29,5,FALSE)),"0",VLOOKUP($B37,'Race 9'!$K$11:$Q$29,5,FALSE))</f>
        <v>0</v>
      </c>
      <c r="U37" s="97" t="str">
        <f>IF(ISERROR(VLOOKUP($B37,'Race 10'!$K$11:$Q$35,4,FALSE))," ",VLOOKUP($B37,'Race 10'!$K$11:$Q$35,4,FALSE))</f>
        <v xml:space="preserve"> </v>
      </c>
      <c r="V37" s="58" t="str">
        <f>IF(ISERROR(VLOOKUP($B37,'Race 10'!$K$11:$Q$35,5,FALSE)),"0",VLOOKUP($B37,'Race 10'!$K$11:$Q$35,5,FALSE))</f>
        <v>0</v>
      </c>
      <c r="W37" s="97" t="str">
        <f>IF(ISERROR(VLOOKUP($B37,'Race 11'!$K$11:$Q$38,4,FALSE))," ",VLOOKUP($B37,'Race 11'!$K$11:$Q$38,4,FALSE))</f>
        <v xml:space="preserve"> </v>
      </c>
      <c r="X37" s="58" t="str">
        <f>IF(ISERROR(VLOOKUP($B37,'Race 11'!$K$11:$Q$38,5,FALSE)),"0",VLOOKUP($B37,'Race 11'!$K$11:$Q$38,5,FALSE))</f>
        <v>0</v>
      </c>
      <c r="Y37" s="97" t="str">
        <f>IF(ISERROR(VLOOKUP($B37,'Race 12'!$K$11:$Q$42,4,FALSE))," ",VLOOKUP($B37,'Race 12'!$K$11:$Q$42,4,FALSE))</f>
        <v xml:space="preserve"> </v>
      </c>
      <c r="Z37" s="58" t="str">
        <f>IF(ISERROR(VLOOKUP($B37,'Race 12'!$K$11:$Q$42,5,FALSE)),"0",VLOOKUP($B37,'Race 12'!$K$11:$Q$42,5,FALSE))</f>
        <v>0</v>
      </c>
      <c r="AA37" s="100">
        <f t="shared" si="0"/>
        <v>0</v>
      </c>
      <c r="AB37" s="54">
        <f t="shared" si="1"/>
        <v>0</v>
      </c>
      <c r="AC37" s="33"/>
      <c r="AD37" s="34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</row>
    <row r="38" spans="1:48" ht="21" customHeight="1">
      <c r="A38" s="8">
        <v>30</v>
      </c>
      <c r="B38" s="59"/>
      <c r="C38" s="97" t="str">
        <f>IF(ISERROR(VLOOKUP(B38,'Race 1'!$K$11:$Q$30,4,FALSE))," ",VLOOKUP(B38,'Race 1'!$K$11:$Q$30,4,FALSE))</f>
        <v xml:space="preserve"> </v>
      </c>
      <c r="D38" s="58" t="str">
        <f>IF(ISERROR(VLOOKUP(B38,'Race 1'!$K$11:$Q$30,5,FALSE)),"0",VLOOKUP(B38,'Race 1'!$K$11:$Q$30,5,FALSE))</f>
        <v>0</v>
      </c>
      <c r="E38" s="97" t="str">
        <f>IF(ISERROR(VLOOKUP($B38,'Race 2'!$K$11:$Q$25,4,FALSE))," ",VLOOKUP($B38,'Race 2'!$K$11:$Q$25,4,FALSE))</f>
        <v xml:space="preserve"> </v>
      </c>
      <c r="F38" s="58" t="str">
        <f>IF(ISERROR(VLOOKUP($B38,'Race 2'!$K$11:$Q$25,5,FALSE)),"0",VLOOKUP($B38,'Race 2'!$K$11:$Q$25,5,FALSE))</f>
        <v>0</v>
      </c>
      <c r="G38" s="97" t="str">
        <f>IF(ISERROR(VLOOKUP($B38,'Race 3'!$K$11:$Q$36,4,FALSE))," ",VLOOKUP($B38,'Race 3'!$K$11:$Q$36,4,FALSE))</f>
        <v xml:space="preserve"> </v>
      </c>
      <c r="H38" s="58" t="str">
        <f>IF(ISERROR(VLOOKUP($B38,'Race 3'!$K$11:$Q$36,5,FALSE)),"0",VLOOKUP($B38,'Race 3'!$K$11:$Q$36,5,FALSE))</f>
        <v>0</v>
      </c>
      <c r="I38" s="97" t="str">
        <f>IF(ISERROR(VLOOKUP($B38,'Race 4'!$K$11:$Q$30,4,FALSE))," ",VLOOKUP($B38,'Race 4'!$K$11:$Q$30,4,FALSE))</f>
        <v xml:space="preserve"> </v>
      </c>
      <c r="J38" s="58" t="str">
        <f>IF(ISERROR(VLOOKUP($B38,'Race 4'!$K$11:$Q$30,5,FALSE)),"0",VLOOKUP($B38,'Race 4'!$K$11:$Q$30,5,FALSE))</f>
        <v>0</v>
      </c>
      <c r="K38" s="97" t="str">
        <f>IF(ISERROR(VLOOKUP($B38,'Race 5'!$K$11:$Q$38,4,FALSE))," ",VLOOKUP($B38,'Race 5'!$K$11:$Q$38,4,FALSE))</f>
        <v xml:space="preserve"> </v>
      </c>
      <c r="L38" s="58" t="str">
        <f>IF(ISERROR(VLOOKUP($B38,'Race 5'!$K$11:$Q$38,5,FALSE)),"0",VLOOKUP($B38,'Race 5'!$K$11:$Q$38,5,FALSE))</f>
        <v>0</v>
      </c>
      <c r="M38" s="97" t="str">
        <f>IF(ISERROR(VLOOKUP($B38,'Race 6'!$K$11:$Q$45,4,FALSE))," ",VLOOKUP($B38,'Race 6'!$K$11:$Q$45,4,FALSE))</f>
        <v xml:space="preserve"> </v>
      </c>
      <c r="N38" s="58" t="str">
        <f>IF(ISERROR(VLOOKUP($B38,'Race 6'!$K$11:$Q$45,5,FALSE)),"0",VLOOKUP($B38,'Race 6'!$K$11:$Q$45,5,FALSE))</f>
        <v>0</v>
      </c>
      <c r="O38" s="97" t="str">
        <f>IF(ISERROR(VLOOKUP($B38,'Race 7'!$K$11:$Q$38,4,FALSE))," ",VLOOKUP($B38,'Race 7'!$K$11:$Q$38,4,FALSE))</f>
        <v xml:space="preserve"> </v>
      </c>
      <c r="P38" s="58" t="str">
        <f>IF(ISERROR(VLOOKUP($B38,'Race 7'!$K$11:$Q$38,5,FALSE)),"0",VLOOKUP($B38,'Race 7'!$K$11:$Q$38,5,FALSE))</f>
        <v>0</v>
      </c>
      <c r="Q38" s="97" t="str">
        <f>IF(ISERROR(VLOOKUP($B38,'Race 8'!$K$11:$Q$35,4,FALSE))," ",VLOOKUP($B38,'Race 8'!$K$11:$Q$35,4,FALSE))</f>
        <v xml:space="preserve"> </v>
      </c>
      <c r="R38" s="58" t="str">
        <f>IF(ISERROR(VLOOKUP($B38,'Race 8'!$K$11:$Q$35,5,FALSE)),"0",VLOOKUP($B38,'Race 8'!$K$11:$Q$35,5,FALSE))</f>
        <v>0</v>
      </c>
      <c r="S38" s="97" t="str">
        <f>IF(ISERROR(VLOOKUP($B38,'Race 9'!$K$11:$Q$29,4,FALSE))," ",VLOOKUP($B38,'Race 9'!$K$11:$Q$29,4,FALSE))</f>
        <v xml:space="preserve"> </v>
      </c>
      <c r="T38" s="58" t="str">
        <f>IF(ISERROR(VLOOKUP($B38,'Race 9'!$K$11:$Q$29,5,FALSE)),"0",VLOOKUP($B38,'Race 9'!$K$11:$Q$29,5,FALSE))</f>
        <v>0</v>
      </c>
      <c r="U38" s="97" t="str">
        <f>IF(ISERROR(VLOOKUP($B38,'Race 10'!$K$11:$Q$35,4,FALSE))," ",VLOOKUP($B38,'Race 10'!$K$11:$Q$35,4,FALSE))</f>
        <v xml:space="preserve"> </v>
      </c>
      <c r="V38" s="58" t="str">
        <f>IF(ISERROR(VLOOKUP($B38,'Race 10'!$K$11:$Q$35,5,FALSE)),"0",VLOOKUP($B38,'Race 10'!$K$11:$Q$35,5,FALSE))</f>
        <v>0</v>
      </c>
      <c r="W38" s="97" t="str">
        <f>IF(ISERROR(VLOOKUP($B38,'Race 11'!$K$11:$Q$38,4,FALSE))," ",VLOOKUP($B38,'Race 11'!$K$11:$Q$38,4,FALSE))</f>
        <v xml:space="preserve"> </v>
      </c>
      <c r="X38" s="58" t="str">
        <f>IF(ISERROR(VLOOKUP($B38,'Race 11'!$K$11:$Q$38,5,FALSE)),"0",VLOOKUP($B38,'Race 11'!$K$11:$Q$38,5,FALSE))</f>
        <v>0</v>
      </c>
      <c r="Y38" s="97" t="str">
        <f>IF(ISERROR(VLOOKUP($B38,'Race 12'!$K$11:$Q$42,4,FALSE))," ",VLOOKUP($B38,'Race 12'!$K$11:$Q$42,4,FALSE))</f>
        <v xml:space="preserve"> </v>
      </c>
      <c r="Z38" s="58" t="str">
        <f>IF(ISERROR(VLOOKUP($B38,'Race 12'!$K$11:$Q$42,5,FALSE)),"0",VLOOKUP($B38,'Race 12'!$K$11:$Q$42,5,FALSE))</f>
        <v>0</v>
      </c>
      <c r="AA38" s="100">
        <f t="shared" si="0"/>
        <v>0</v>
      </c>
      <c r="AB38" s="54">
        <f t="shared" si="1"/>
        <v>0</v>
      </c>
      <c r="AC38" s="33"/>
      <c r="AD38" s="34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</row>
    <row r="39" spans="1:48" ht="21" customHeight="1">
      <c r="A39" s="8">
        <v>31</v>
      </c>
      <c r="B39" s="59"/>
      <c r="C39" s="97" t="str">
        <f>IF(ISERROR(VLOOKUP(B39,'Race 1'!$K$11:$Q$30,4,FALSE))," ",VLOOKUP(B39,'Race 1'!$K$11:$Q$30,4,FALSE))</f>
        <v xml:space="preserve"> </v>
      </c>
      <c r="D39" s="58" t="str">
        <f>IF(ISERROR(VLOOKUP(B39,'Race 1'!$K$11:$Q$30,5,FALSE)),"0",VLOOKUP(B39,'Race 1'!$K$11:$Q$30,5,FALSE))</f>
        <v>0</v>
      </c>
      <c r="E39" s="97" t="str">
        <f>IF(ISERROR(VLOOKUP($B39,'Race 2'!$K$11:$Q$25,4,FALSE))," ",VLOOKUP($B39,'Race 2'!$K$11:$Q$25,4,FALSE))</f>
        <v xml:space="preserve"> </v>
      </c>
      <c r="F39" s="58" t="str">
        <f>IF(ISERROR(VLOOKUP($B39,'Race 2'!$K$11:$Q$25,5,FALSE)),"0",VLOOKUP($B39,'Race 2'!$K$11:$Q$25,5,FALSE))</f>
        <v>0</v>
      </c>
      <c r="G39" s="97" t="str">
        <f>IF(ISERROR(VLOOKUP($B39,'Race 3'!$K$11:$Q$36,4,FALSE))," ",VLOOKUP($B39,'Race 3'!$K$11:$Q$36,4,FALSE))</f>
        <v xml:space="preserve"> </v>
      </c>
      <c r="H39" s="58" t="str">
        <f>IF(ISERROR(VLOOKUP($B39,'Race 3'!$K$11:$Q$36,5,FALSE)),"0",VLOOKUP($B39,'Race 3'!$K$11:$Q$36,5,FALSE))</f>
        <v>0</v>
      </c>
      <c r="I39" s="97" t="str">
        <f>IF(ISERROR(VLOOKUP($B39,'Race 4'!$K$11:$Q$30,4,FALSE))," ",VLOOKUP($B39,'Race 4'!$K$11:$Q$30,4,FALSE))</f>
        <v xml:space="preserve"> </v>
      </c>
      <c r="J39" s="58" t="str">
        <f>IF(ISERROR(VLOOKUP($B39,'Race 4'!$K$11:$Q$30,5,FALSE)),"0",VLOOKUP($B39,'Race 4'!$K$11:$Q$30,5,FALSE))</f>
        <v>0</v>
      </c>
      <c r="K39" s="97" t="str">
        <f>IF(ISERROR(VLOOKUP($B39,'Race 5'!$K$11:$Q$38,4,FALSE))," ",VLOOKUP($B39,'Race 5'!$K$11:$Q$38,4,FALSE))</f>
        <v xml:space="preserve"> </v>
      </c>
      <c r="L39" s="58" t="str">
        <f>IF(ISERROR(VLOOKUP($B39,'Race 5'!$K$11:$Q$38,5,FALSE)),"0",VLOOKUP($B39,'Race 5'!$K$11:$Q$38,5,FALSE))</f>
        <v>0</v>
      </c>
      <c r="M39" s="97" t="str">
        <f>IF(ISERROR(VLOOKUP($B39,'Race 6'!$K$11:$Q$45,4,FALSE))," ",VLOOKUP($B39,'Race 6'!$K$11:$Q$45,4,FALSE))</f>
        <v xml:space="preserve"> </v>
      </c>
      <c r="N39" s="58" t="str">
        <f>IF(ISERROR(VLOOKUP($B39,'Race 6'!$K$11:$Q$45,5,FALSE)),"0",VLOOKUP($B39,'Race 6'!$K$11:$Q$45,5,FALSE))</f>
        <v>0</v>
      </c>
      <c r="O39" s="97" t="str">
        <f>IF(ISERROR(VLOOKUP($B39,'Race 7'!$K$11:$Q$38,4,FALSE))," ",VLOOKUP($B39,'Race 7'!$K$11:$Q$38,4,FALSE))</f>
        <v xml:space="preserve"> </v>
      </c>
      <c r="P39" s="58" t="str">
        <f>IF(ISERROR(VLOOKUP($B39,'Race 7'!$K$11:$Q$38,5,FALSE)),"0",VLOOKUP($B39,'Race 7'!$K$11:$Q$38,5,FALSE))</f>
        <v>0</v>
      </c>
      <c r="Q39" s="97" t="str">
        <f>IF(ISERROR(VLOOKUP($B39,'Race 8'!$K$11:$Q$35,4,FALSE))," ",VLOOKUP($B39,'Race 8'!$K$11:$Q$35,4,FALSE))</f>
        <v xml:space="preserve"> </v>
      </c>
      <c r="R39" s="58" t="str">
        <f>IF(ISERROR(VLOOKUP($B39,'Race 8'!$K$11:$Q$35,5,FALSE)),"0",VLOOKUP($B39,'Race 8'!$K$11:$Q$35,5,FALSE))</f>
        <v>0</v>
      </c>
      <c r="S39" s="97" t="str">
        <f>IF(ISERROR(VLOOKUP($B39,'Race 9'!$K$11:$Q$29,4,FALSE))," ",VLOOKUP($B39,'Race 9'!$K$11:$Q$29,4,FALSE))</f>
        <v xml:space="preserve"> </v>
      </c>
      <c r="T39" s="58" t="str">
        <f>IF(ISERROR(VLOOKUP($B39,'Race 9'!$K$11:$Q$29,5,FALSE)),"0",VLOOKUP($B39,'Race 9'!$K$11:$Q$29,5,FALSE))</f>
        <v>0</v>
      </c>
      <c r="U39" s="97" t="str">
        <f>IF(ISERROR(VLOOKUP($B39,'Race 10'!$K$11:$Q$35,4,FALSE))," ",VLOOKUP($B39,'Race 10'!$K$11:$Q$35,4,FALSE))</f>
        <v xml:space="preserve"> </v>
      </c>
      <c r="V39" s="58" t="str">
        <f>IF(ISERROR(VLOOKUP($B39,'Race 10'!$K$11:$Q$35,5,FALSE)),"0",VLOOKUP($B39,'Race 10'!$K$11:$Q$35,5,FALSE))</f>
        <v>0</v>
      </c>
      <c r="W39" s="97" t="str">
        <f>IF(ISERROR(VLOOKUP($B39,'Race 11'!$K$11:$Q$38,4,FALSE))," ",VLOOKUP($B39,'Race 11'!$K$11:$Q$38,4,FALSE))</f>
        <v xml:space="preserve"> </v>
      </c>
      <c r="X39" s="58" t="str">
        <f>IF(ISERROR(VLOOKUP($B39,'Race 11'!$K$11:$Q$38,5,FALSE)),"0",VLOOKUP($B39,'Race 11'!$K$11:$Q$38,5,FALSE))</f>
        <v>0</v>
      </c>
      <c r="Y39" s="97" t="str">
        <f>IF(ISERROR(VLOOKUP($B39,'Race 12'!$K$11:$Q$42,4,FALSE))," ",VLOOKUP($B39,'Race 12'!$K$11:$Q$42,4,FALSE))</f>
        <v xml:space="preserve"> </v>
      </c>
      <c r="Z39" s="58" t="str">
        <f>IF(ISERROR(VLOOKUP($B39,'Race 12'!$K$11:$Q$42,5,FALSE)),"0",VLOOKUP($B39,'Race 12'!$K$11:$Q$42,5,FALSE))</f>
        <v>0</v>
      </c>
      <c r="AA39" s="100">
        <f t="shared" si="0"/>
        <v>0</v>
      </c>
      <c r="AB39" s="54">
        <f t="shared" si="1"/>
        <v>0</v>
      </c>
      <c r="AC39" s="33"/>
      <c r="AD39" s="34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</row>
    <row r="40" spans="1:48" ht="21" customHeight="1">
      <c r="A40" s="8">
        <v>32</v>
      </c>
      <c r="B40" s="59"/>
      <c r="C40" s="97" t="str">
        <f>IF(ISERROR(VLOOKUP(B40,'Race 1'!$K$11:$Q$30,4,FALSE))," ",VLOOKUP(B40,'Race 1'!$K$11:$Q$30,4,FALSE))</f>
        <v xml:space="preserve"> </v>
      </c>
      <c r="D40" s="58" t="str">
        <f>IF(ISERROR(VLOOKUP(B40,'Race 1'!$K$11:$Q$30,5,FALSE)),"0",VLOOKUP(B40,'Race 1'!$K$11:$Q$30,5,FALSE))</f>
        <v>0</v>
      </c>
      <c r="E40" s="97" t="str">
        <f>IF(ISERROR(VLOOKUP($B40,'Race 2'!$K$11:$Q$25,4,FALSE))," ",VLOOKUP($B40,'Race 2'!$K$11:$Q$25,4,FALSE))</f>
        <v xml:space="preserve"> </v>
      </c>
      <c r="F40" s="58" t="str">
        <f>IF(ISERROR(VLOOKUP($B40,'Race 2'!$K$11:$Q$25,5,FALSE)),"0",VLOOKUP($B40,'Race 2'!$K$11:$Q$25,5,FALSE))</f>
        <v>0</v>
      </c>
      <c r="G40" s="97" t="str">
        <f>IF(ISERROR(VLOOKUP($B40,'Race 3'!$K$11:$Q$36,4,FALSE))," ",VLOOKUP($B40,'Race 3'!$K$11:$Q$36,4,FALSE))</f>
        <v xml:space="preserve"> </v>
      </c>
      <c r="H40" s="58" t="str">
        <f>IF(ISERROR(VLOOKUP($B40,'Race 3'!$K$11:$Q$36,5,FALSE)),"0",VLOOKUP($B40,'Race 3'!$K$11:$Q$36,5,FALSE))</f>
        <v>0</v>
      </c>
      <c r="I40" s="97" t="str">
        <f>IF(ISERROR(VLOOKUP($B40,'Race 4'!$K$11:$Q$30,4,FALSE))," ",VLOOKUP($B40,'Race 4'!$K$11:$Q$30,4,FALSE))</f>
        <v xml:space="preserve"> </v>
      </c>
      <c r="J40" s="58" t="str">
        <f>IF(ISERROR(VLOOKUP($B40,'Race 4'!$K$11:$Q$30,5,FALSE)),"0",VLOOKUP($B40,'Race 4'!$K$11:$Q$30,5,FALSE))</f>
        <v>0</v>
      </c>
      <c r="K40" s="97" t="str">
        <f>IF(ISERROR(VLOOKUP($B40,'Race 5'!$K$11:$Q$38,4,FALSE))," ",VLOOKUP($B40,'Race 5'!$K$11:$Q$38,4,FALSE))</f>
        <v xml:space="preserve"> </v>
      </c>
      <c r="L40" s="58" t="str">
        <f>IF(ISERROR(VLOOKUP($B40,'Race 5'!$K$11:$Q$38,5,FALSE)),"0",VLOOKUP($B40,'Race 5'!$K$11:$Q$38,5,FALSE))</f>
        <v>0</v>
      </c>
      <c r="M40" s="97" t="str">
        <f>IF(ISERROR(VLOOKUP($B40,'Race 6'!$K$11:$Q$45,4,FALSE))," ",VLOOKUP($B40,'Race 6'!$K$11:$Q$45,4,FALSE))</f>
        <v xml:space="preserve"> </v>
      </c>
      <c r="N40" s="58" t="str">
        <f>IF(ISERROR(VLOOKUP($B40,'Race 6'!$K$11:$Q$45,5,FALSE)),"0",VLOOKUP($B40,'Race 6'!$K$11:$Q$45,5,FALSE))</f>
        <v>0</v>
      </c>
      <c r="O40" s="97" t="str">
        <f>IF(ISERROR(VLOOKUP($B40,'Race 7'!$K$11:$Q$38,4,FALSE))," ",VLOOKUP($B40,'Race 7'!$K$11:$Q$38,4,FALSE))</f>
        <v xml:space="preserve"> </v>
      </c>
      <c r="P40" s="58" t="str">
        <f>IF(ISERROR(VLOOKUP($B40,'Race 7'!$K$11:$Q$38,5,FALSE)),"0",VLOOKUP($B40,'Race 7'!$K$11:$Q$38,5,FALSE))</f>
        <v>0</v>
      </c>
      <c r="Q40" s="97" t="str">
        <f>IF(ISERROR(VLOOKUP($B40,'Race 8'!$K$11:$Q$35,4,FALSE))," ",VLOOKUP($B40,'Race 8'!$K$11:$Q$35,4,FALSE))</f>
        <v xml:space="preserve"> </v>
      </c>
      <c r="R40" s="58" t="str">
        <f>IF(ISERROR(VLOOKUP($B40,'Race 8'!$K$11:$Q$35,5,FALSE)),"0",VLOOKUP($B40,'Race 8'!$K$11:$Q$35,5,FALSE))</f>
        <v>0</v>
      </c>
      <c r="S40" s="97" t="str">
        <f>IF(ISERROR(VLOOKUP($B40,'Race 9'!$K$11:$Q$29,4,FALSE))," ",VLOOKUP($B40,'Race 9'!$K$11:$Q$29,4,FALSE))</f>
        <v xml:space="preserve"> </v>
      </c>
      <c r="T40" s="58" t="str">
        <f>IF(ISERROR(VLOOKUP($B40,'Race 9'!$K$11:$Q$29,5,FALSE)),"0",VLOOKUP($B40,'Race 9'!$K$11:$Q$29,5,FALSE))</f>
        <v>0</v>
      </c>
      <c r="U40" s="97" t="str">
        <f>IF(ISERROR(VLOOKUP($B40,'Race 10'!$K$11:$Q$35,4,FALSE))," ",VLOOKUP($B40,'Race 10'!$K$11:$Q$35,4,FALSE))</f>
        <v xml:space="preserve"> </v>
      </c>
      <c r="V40" s="58" t="str">
        <f>IF(ISERROR(VLOOKUP($B40,'Race 10'!$K$11:$Q$35,5,FALSE)),"0",VLOOKUP($B40,'Race 10'!$K$11:$Q$35,5,FALSE))</f>
        <v>0</v>
      </c>
      <c r="W40" s="97" t="str">
        <f>IF(ISERROR(VLOOKUP($B40,'Race 11'!$K$11:$Q$38,4,FALSE))," ",VLOOKUP($B40,'Race 11'!$K$11:$Q$38,4,FALSE))</f>
        <v xml:space="preserve"> </v>
      </c>
      <c r="X40" s="58" t="str">
        <f>IF(ISERROR(VLOOKUP($B40,'Race 11'!$K$11:$Q$38,5,FALSE)),"0",VLOOKUP($B40,'Race 11'!$K$11:$Q$38,5,FALSE))</f>
        <v>0</v>
      </c>
      <c r="Y40" s="97" t="str">
        <f>IF(ISERROR(VLOOKUP($B40,'Race 12'!$K$11:$Q$42,4,FALSE))," ",VLOOKUP($B40,'Race 12'!$K$11:$Q$42,4,FALSE))</f>
        <v xml:space="preserve"> </v>
      </c>
      <c r="Z40" s="58" t="str">
        <f>IF(ISERROR(VLOOKUP($B40,'Race 12'!$K$11:$Q$42,5,FALSE)),"0",VLOOKUP($B40,'Race 12'!$K$11:$Q$42,5,FALSE))</f>
        <v>0</v>
      </c>
      <c r="AA40" s="100">
        <f t="shared" si="0"/>
        <v>0</v>
      </c>
      <c r="AB40" s="54">
        <f t="shared" si="1"/>
        <v>0</v>
      </c>
      <c r="AC40" s="33"/>
      <c r="AD40" s="34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</row>
    <row r="41" spans="1:48" ht="21" customHeight="1">
      <c r="A41" s="8">
        <v>33</v>
      </c>
      <c r="B41" s="59"/>
      <c r="C41" s="97" t="str">
        <f>IF(ISERROR(VLOOKUP(B41,'Race 1'!$K$11:$Q$30,4,FALSE))," ",VLOOKUP(B41,'Race 1'!$K$11:$Q$30,4,FALSE))</f>
        <v xml:space="preserve"> </v>
      </c>
      <c r="D41" s="58" t="str">
        <f>IF(ISERROR(VLOOKUP(B41,'Race 1'!$K$11:$Q$30,5,FALSE)),"0",VLOOKUP(B41,'Race 1'!$K$11:$Q$30,5,FALSE))</f>
        <v>0</v>
      </c>
      <c r="E41" s="97" t="str">
        <f>IF(ISERROR(VLOOKUP($B41,'Race 2'!$K$11:$Q$25,4,FALSE))," ",VLOOKUP($B41,'Race 2'!$K$11:$Q$25,4,FALSE))</f>
        <v xml:space="preserve"> </v>
      </c>
      <c r="F41" s="58" t="str">
        <f>IF(ISERROR(VLOOKUP($B41,'Race 2'!$K$11:$Q$25,5,FALSE)),"0",VLOOKUP($B41,'Race 2'!$K$11:$Q$25,5,FALSE))</f>
        <v>0</v>
      </c>
      <c r="G41" s="97" t="str">
        <f>IF(ISERROR(VLOOKUP($B41,'Race 3'!$K$11:$Q$36,4,FALSE))," ",VLOOKUP($B41,'Race 3'!$K$11:$Q$36,4,FALSE))</f>
        <v xml:space="preserve"> </v>
      </c>
      <c r="H41" s="58" t="str">
        <f>IF(ISERROR(VLOOKUP($B41,'Race 3'!$K$11:$Q$36,5,FALSE)),"0",VLOOKUP($B41,'Race 3'!$K$11:$Q$36,5,FALSE))</f>
        <v>0</v>
      </c>
      <c r="I41" s="97" t="str">
        <f>IF(ISERROR(VLOOKUP($B41,'Race 4'!$K$11:$Q$30,4,FALSE))," ",VLOOKUP($B41,'Race 4'!$K$11:$Q$30,4,FALSE))</f>
        <v xml:space="preserve"> </v>
      </c>
      <c r="J41" s="58" t="str">
        <f>IF(ISERROR(VLOOKUP($B41,'Race 4'!$K$11:$Q$30,5,FALSE)),"0",VLOOKUP($B41,'Race 4'!$K$11:$Q$30,5,FALSE))</f>
        <v>0</v>
      </c>
      <c r="K41" s="97" t="str">
        <f>IF(ISERROR(VLOOKUP($B41,'Race 5'!$K$11:$Q$38,4,FALSE))," ",VLOOKUP($B41,'Race 5'!$K$11:$Q$38,4,FALSE))</f>
        <v xml:space="preserve"> </v>
      </c>
      <c r="L41" s="58" t="str">
        <f>IF(ISERROR(VLOOKUP($B41,'Race 5'!$K$11:$Q$38,5,FALSE)),"0",VLOOKUP($B41,'Race 5'!$K$11:$Q$38,5,FALSE))</f>
        <v>0</v>
      </c>
      <c r="M41" s="97" t="str">
        <f>IF(ISERROR(VLOOKUP($B41,'Race 6'!$K$11:$Q$45,4,FALSE))," ",VLOOKUP($B41,'Race 6'!$K$11:$Q$45,4,FALSE))</f>
        <v xml:space="preserve"> </v>
      </c>
      <c r="N41" s="58" t="str">
        <f>IF(ISERROR(VLOOKUP($B41,'Race 6'!$K$11:$Q$45,5,FALSE)),"0",VLOOKUP($B41,'Race 6'!$K$11:$Q$45,5,FALSE))</f>
        <v>0</v>
      </c>
      <c r="O41" s="97" t="str">
        <f>IF(ISERROR(VLOOKUP($B41,'Race 7'!$K$11:$Q$38,4,FALSE))," ",VLOOKUP($B41,'Race 7'!$K$11:$Q$38,4,FALSE))</f>
        <v xml:space="preserve"> </v>
      </c>
      <c r="P41" s="58" t="str">
        <f>IF(ISERROR(VLOOKUP($B41,'Race 7'!$K$11:$Q$38,5,FALSE)),"0",VLOOKUP($B41,'Race 7'!$K$11:$Q$38,5,FALSE))</f>
        <v>0</v>
      </c>
      <c r="Q41" s="97" t="str">
        <f>IF(ISERROR(VLOOKUP($B41,'Race 8'!$K$11:$Q$35,4,FALSE))," ",VLOOKUP($B41,'Race 8'!$K$11:$Q$35,4,FALSE))</f>
        <v xml:space="preserve"> </v>
      </c>
      <c r="R41" s="58" t="str">
        <f>IF(ISERROR(VLOOKUP($B41,'Race 8'!$K$11:$Q$35,5,FALSE)),"0",VLOOKUP($B41,'Race 8'!$K$11:$Q$35,5,FALSE))</f>
        <v>0</v>
      </c>
      <c r="S41" s="97" t="str">
        <f>IF(ISERROR(VLOOKUP($B41,'Race 9'!$K$11:$Q$29,4,FALSE))," ",VLOOKUP($B41,'Race 9'!$K$11:$Q$29,4,FALSE))</f>
        <v xml:space="preserve"> </v>
      </c>
      <c r="T41" s="58" t="str">
        <f>IF(ISERROR(VLOOKUP($B41,'Race 9'!$K$11:$Q$29,5,FALSE)),"0",VLOOKUP($B41,'Race 9'!$K$11:$Q$29,5,FALSE))</f>
        <v>0</v>
      </c>
      <c r="U41" s="97" t="str">
        <f>IF(ISERROR(VLOOKUP($B41,'Race 10'!$K$11:$Q$35,4,FALSE))," ",VLOOKUP($B41,'Race 10'!$K$11:$Q$35,4,FALSE))</f>
        <v xml:space="preserve"> </v>
      </c>
      <c r="V41" s="58" t="str">
        <f>IF(ISERROR(VLOOKUP($B41,'Race 10'!$K$11:$Q$35,5,FALSE)),"0",VLOOKUP($B41,'Race 10'!$K$11:$Q$35,5,FALSE))</f>
        <v>0</v>
      </c>
      <c r="W41" s="97" t="str">
        <f>IF(ISERROR(VLOOKUP($B41,'Race 11'!$K$11:$Q$38,4,FALSE))," ",VLOOKUP($B41,'Race 11'!$K$11:$Q$38,4,FALSE))</f>
        <v xml:space="preserve"> </v>
      </c>
      <c r="X41" s="58" t="str">
        <f>IF(ISERROR(VLOOKUP($B41,'Race 11'!$K$11:$Q$38,5,FALSE)),"0",VLOOKUP($B41,'Race 11'!$K$11:$Q$38,5,FALSE))</f>
        <v>0</v>
      </c>
      <c r="Y41" s="97" t="str">
        <f>IF(ISERROR(VLOOKUP($B41,'Race 12'!$K$11:$Q$42,4,FALSE))," ",VLOOKUP($B41,'Race 12'!$K$11:$Q$42,4,FALSE))</f>
        <v xml:space="preserve"> </v>
      </c>
      <c r="Z41" s="58" t="str">
        <f>IF(ISERROR(VLOOKUP($B41,'Race 12'!$K$11:$Q$42,5,FALSE)),"0",VLOOKUP($B41,'Race 12'!$K$11:$Q$42,5,FALSE))</f>
        <v>0</v>
      </c>
      <c r="AA41" s="100">
        <f t="shared" si="0"/>
        <v>0</v>
      </c>
      <c r="AB41" s="54">
        <f t="shared" si="1"/>
        <v>0</v>
      </c>
      <c r="AC41" s="33"/>
      <c r="AD41" s="34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</row>
    <row r="42" spans="1:48" ht="21" customHeight="1">
      <c r="A42" s="8">
        <v>34</v>
      </c>
      <c r="B42" s="59"/>
      <c r="C42" s="97" t="str">
        <f>IF(ISERROR(VLOOKUP(B42,'Race 1'!$K$11:$Q$30,4,FALSE))," ",VLOOKUP(B42,'Race 1'!$K$11:$Q$30,4,FALSE))</f>
        <v xml:space="preserve"> </v>
      </c>
      <c r="D42" s="58" t="str">
        <f>IF(ISERROR(VLOOKUP(B42,'Race 1'!$K$11:$Q$30,5,FALSE)),"0",VLOOKUP(B42,'Race 1'!$K$11:$Q$30,5,FALSE))</f>
        <v>0</v>
      </c>
      <c r="E42" s="97" t="str">
        <f>IF(ISERROR(VLOOKUP($B42,'Race 2'!$K$11:$Q$25,4,FALSE))," ",VLOOKUP($B42,'Race 2'!$K$11:$Q$25,4,FALSE))</f>
        <v xml:space="preserve"> </v>
      </c>
      <c r="F42" s="58" t="str">
        <f>IF(ISERROR(VLOOKUP($B42,'Race 2'!$K$11:$Q$25,5,FALSE)),"0",VLOOKUP($B42,'Race 2'!$K$11:$Q$25,5,FALSE))</f>
        <v>0</v>
      </c>
      <c r="G42" s="97" t="str">
        <f>IF(ISERROR(VLOOKUP($B42,'Race 3'!$K$11:$Q$36,4,FALSE))," ",VLOOKUP($B42,'Race 3'!$K$11:$Q$36,4,FALSE))</f>
        <v xml:space="preserve"> </v>
      </c>
      <c r="H42" s="58" t="str">
        <f>IF(ISERROR(VLOOKUP($B42,'Race 3'!$K$11:$Q$36,5,FALSE)),"0",VLOOKUP($B42,'Race 3'!$K$11:$Q$36,5,FALSE))</f>
        <v>0</v>
      </c>
      <c r="I42" s="97" t="str">
        <f>IF(ISERROR(VLOOKUP($B42,'Race 4'!$K$11:$Q$30,4,FALSE))," ",VLOOKUP($B42,'Race 4'!$K$11:$Q$30,4,FALSE))</f>
        <v xml:space="preserve"> </v>
      </c>
      <c r="J42" s="58" t="str">
        <f>IF(ISERROR(VLOOKUP($B42,'Race 4'!$K$11:$Q$30,5,FALSE)),"0",VLOOKUP($B42,'Race 4'!$K$11:$Q$30,5,FALSE))</f>
        <v>0</v>
      </c>
      <c r="K42" s="97" t="str">
        <f>IF(ISERROR(VLOOKUP($B42,'Race 5'!$K$11:$Q$38,4,FALSE))," ",VLOOKUP($B42,'Race 5'!$K$11:$Q$38,4,FALSE))</f>
        <v xml:space="preserve"> </v>
      </c>
      <c r="L42" s="58" t="str">
        <f>IF(ISERROR(VLOOKUP($B42,'Race 5'!$K$11:$Q$38,5,FALSE)),"0",VLOOKUP($B42,'Race 5'!$K$11:$Q$38,5,FALSE))</f>
        <v>0</v>
      </c>
      <c r="M42" s="97" t="str">
        <f>IF(ISERROR(VLOOKUP($B42,'Race 6'!$K$11:$Q$45,4,FALSE))," ",VLOOKUP($B42,'Race 6'!$K$11:$Q$45,4,FALSE))</f>
        <v xml:space="preserve"> </v>
      </c>
      <c r="N42" s="58" t="str">
        <f>IF(ISERROR(VLOOKUP($B42,'Race 6'!$K$11:$Q$45,5,FALSE)),"0",VLOOKUP($B42,'Race 6'!$K$11:$Q$45,5,FALSE))</f>
        <v>0</v>
      </c>
      <c r="O42" s="97" t="str">
        <f>IF(ISERROR(VLOOKUP($B42,'Race 7'!$K$11:$Q$38,4,FALSE))," ",VLOOKUP($B42,'Race 7'!$K$11:$Q$38,4,FALSE))</f>
        <v xml:space="preserve"> </v>
      </c>
      <c r="P42" s="58" t="str">
        <f>IF(ISERROR(VLOOKUP($B42,'Race 7'!$K$11:$Q$38,5,FALSE)),"0",VLOOKUP($B42,'Race 7'!$K$11:$Q$38,5,FALSE))</f>
        <v>0</v>
      </c>
      <c r="Q42" s="97" t="str">
        <f>IF(ISERROR(VLOOKUP($B42,'Race 8'!$K$11:$Q$35,4,FALSE))," ",VLOOKUP($B42,'Race 8'!$K$11:$Q$35,4,FALSE))</f>
        <v xml:space="preserve"> </v>
      </c>
      <c r="R42" s="58" t="str">
        <f>IF(ISERROR(VLOOKUP($B42,'Race 8'!$K$11:$Q$35,5,FALSE)),"0",VLOOKUP($B42,'Race 8'!$K$11:$Q$35,5,FALSE))</f>
        <v>0</v>
      </c>
      <c r="S42" s="97" t="str">
        <f>IF(ISERROR(VLOOKUP($B42,'Race 9'!$K$11:$Q$29,4,FALSE))," ",VLOOKUP($B42,'Race 9'!$K$11:$Q$29,4,FALSE))</f>
        <v xml:space="preserve"> </v>
      </c>
      <c r="T42" s="58" t="str">
        <f>IF(ISERROR(VLOOKUP($B42,'Race 9'!$K$11:$Q$29,5,FALSE)),"0",VLOOKUP($B42,'Race 9'!$K$11:$Q$29,5,FALSE))</f>
        <v>0</v>
      </c>
      <c r="U42" s="97" t="str">
        <f>IF(ISERROR(VLOOKUP($B42,'Race 10'!$K$11:$Q$35,4,FALSE))," ",VLOOKUP($B42,'Race 10'!$K$11:$Q$35,4,FALSE))</f>
        <v xml:space="preserve"> </v>
      </c>
      <c r="V42" s="58" t="str">
        <f>IF(ISERROR(VLOOKUP($B42,'Race 10'!$K$11:$Q$35,5,FALSE)),"0",VLOOKUP($B42,'Race 10'!$K$11:$Q$35,5,FALSE))</f>
        <v>0</v>
      </c>
      <c r="W42" s="97" t="str">
        <f>IF(ISERROR(VLOOKUP($B42,'Race 11'!$K$11:$Q$38,4,FALSE))," ",VLOOKUP($B42,'Race 11'!$K$11:$Q$38,4,FALSE))</f>
        <v xml:space="preserve"> </v>
      </c>
      <c r="X42" s="58" t="str">
        <f>IF(ISERROR(VLOOKUP($B42,'Race 11'!$K$11:$Q$38,5,FALSE)),"0",VLOOKUP($B42,'Race 11'!$K$11:$Q$38,5,FALSE))</f>
        <v>0</v>
      </c>
      <c r="Y42" s="97" t="str">
        <f>IF(ISERROR(VLOOKUP($B42,'Race 12'!$K$11:$Q$42,4,FALSE))," ",VLOOKUP($B42,'Race 12'!$K$11:$Q$42,4,FALSE))</f>
        <v xml:space="preserve"> </v>
      </c>
      <c r="Z42" s="58" t="str">
        <f>IF(ISERROR(VLOOKUP($B42,'Race 12'!$K$11:$Q$42,5,FALSE)),"0",VLOOKUP($B42,'Race 12'!$K$11:$Q$42,5,FALSE))</f>
        <v>0</v>
      </c>
      <c r="AA42" s="100">
        <f t="shared" si="0"/>
        <v>0</v>
      </c>
      <c r="AB42" s="54">
        <f t="shared" si="1"/>
        <v>0</v>
      </c>
      <c r="AC42" s="33"/>
      <c r="AD42" s="34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</row>
    <row r="43" spans="1:48" ht="21" customHeight="1">
      <c r="A43" s="8">
        <v>35</v>
      </c>
      <c r="B43" s="59"/>
      <c r="C43" s="97" t="str">
        <f>IF(ISERROR(VLOOKUP(B43,'Race 1'!$K$11:$Q$30,4,FALSE))," ",VLOOKUP(B43,'Race 1'!$K$11:$Q$30,4,FALSE))</f>
        <v xml:space="preserve"> </v>
      </c>
      <c r="D43" s="58" t="str">
        <f>IF(ISERROR(VLOOKUP(B43,'Race 1'!$K$11:$Q$30,5,FALSE)),"0",VLOOKUP(B43,'Race 1'!$K$11:$Q$30,5,FALSE))</f>
        <v>0</v>
      </c>
      <c r="E43" s="97" t="str">
        <f>IF(ISERROR(VLOOKUP($B43,'Race 2'!$K$11:$Q$25,4,FALSE))," ",VLOOKUP($B43,'Race 2'!$K$11:$Q$25,4,FALSE))</f>
        <v xml:space="preserve"> </v>
      </c>
      <c r="F43" s="58" t="str">
        <f>IF(ISERROR(VLOOKUP($B43,'Race 2'!$K$11:$Q$25,5,FALSE)),"0",VLOOKUP($B43,'Race 2'!$K$11:$Q$25,5,FALSE))</f>
        <v>0</v>
      </c>
      <c r="G43" s="97" t="str">
        <f>IF(ISERROR(VLOOKUP($B43,'Race 3'!$K$11:$Q$36,4,FALSE))," ",VLOOKUP($B43,'Race 3'!$K$11:$Q$36,4,FALSE))</f>
        <v xml:space="preserve"> </v>
      </c>
      <c r="H43" s="58" t="str">
        <f>IF(ISERROR(VLOOKUP($B43,'Race 3'!$K$11:$Q$36,5,FALSE)),"0",VLOOKUP($B43,'Race 3'!$K$11:$Q$36,5,FALSE))</f>
        <v>0</v>
      </c>
      <c r="I43" s="97" t="str">
        <f>IF(ISERROR(VLOOKUP($B43,'Race 4'!$K$11:$Q$30,4,FALSE))," ",VLOOKUP($B43,'Race 4'!$K$11:$Q$30,4,FALSE))</f>
        <v xml:space="preserve"> </v>
      </c>
      <c r="J43" s="58" t="str">
        <f>IF(ISERROR(VLOOKUP($B43,'Race 4'!$K$11:$Q$30,5,FALSE)),"0",VLOOKUP($B43,'Race 4'!$K$11:$Q$30,5,FALSE))</f>
        <v>0</v>
      </c>
      <c r="K43" s="97" t="str">
        <f>IF(ISERROR(VLOOKUP($B43,'Race 5'!$K$11:$Q$38,4,FALSE))," ",VLOOKUP($B43,'Race 5'!$K$11:$Q$38,4,FALSE))</f>
        <v xml:space="preserve"> </v>
      </c>
      <c r="L43" s="58" t="str">
        <f>IF(ISERROR(VLOOKUP($B43,'Race 5'!$K$11:$Q$38,5,FALSE)),"0",VLOOKUP($B43,'Race 5'!$K$11:$Q$38,5,FALSE))</f>
        <v>0</v>
      </c>
      <c r="M43" s="97" t="str">
        <f>IF(ISERROR(VLOOKUP($B43,'Race 6'!$K$11:$Q$45,4,FALSE))," ",VLOOKUP($B43,'Race 6'!$K$11:$Q$45,4,FALSE))</f>
        <v xml:space="preserve"> </v>
      </c>
      <c r="N43" s="58" t="str">
        <f>IF(ISERROR(VLOOKUP($B43,'Race 6'!$K$11:$Q$45,5,FALSE)),"0",VLOOKUP($B43,'Race 6'!$K$11:$Q$45,5,FALSE))</f>
        <v>0</v>
      </c>
      <c r="O43" s="97" t="str">
        <f>IF(ISERROR(VLOOKUP($B43,'Race 7'!$K$11:$Q$38,4,FALSE))," ",VLOOKUP($B43,'Race 7'!$K$11:$Q$38,4,FALSE))</f>
        <v xml:space="preserve"> </v>
      </c>
      <c r="P43" s="58" t="str">
        <f>IF(ISERROR(VLOOKUP($B43,'Race 7'!$K$11:$Q$38,5,FALSE)),"0",VLOOKUP($B43,'Race 7'!$K$11:$Q$38,5,FALSE))</f>
        <v>0</v>
      </c>
      <c r="Q43" s="97" t="str">
        <f>IF(ISERROR(VLOOKUP($B43,'Race 8'!$K$11:$Q$35,4,FALSE))," ",VLOOKUP($B43,'Race 8'!$K$11:$Q$35,4,FALSE))</f>
        <v xml:space="preserve"> </v>
      </c>
      <c r="R43" s="58" t="str">
        <f>IF(ISERROR(VLOOKUP($B43,'Race 8'!$K$11:$Q$35,5,FALSE)),"0",VLOOKUP($B43,'Race 8'!$K$11:$Q$35,5,FALSE))</f>
        <v>0</v>
      </c>
      <c r="S43" s="97" t="str">
        <f>IF(ISERROR(VLOOKUP($B43,'Race 9'!$K$11:$Q$29,4,FALSE))," ",VLOOKUP($B43,'Race 9'!$K$11:$Q$29,4,FALSE))</f>
        <v xml:space="preserve"> </v>
      </c>
      <c r="T43" s="58" t="str">
        <f>IF(ISERROR(VLOOKUP($B43,'Race 9'!$K$11:$Q$29,5,FALSE)),"0",VLOOKUP($B43,'Race 9'!$K$11:$Q$29,5,FALSE))</f>
        <v>0</v>
      </c>
      <c r="U43" s="97" t="str">
        <f>IF(ISERROR(VLOOKUP($B43,'Race 10'!$K$11:$Q$35,4,FALSE))," ",VLOOKUP($B43,'Race 10'!$K$11:$Q$35,4,FALSE))</f>
        <v xml:space="preserve"> </v>
      </c>
      <c r="V43" s="58" t="str">
        <f>IF(ISERROR(VLOOKUP($B43,'Race 10'!$K$11:$Q$35,5,FALSE)),"0",VLOOKUP($B43,'Race 10'!$K$11:$Q$35,5,FALSE))</f>
        <v>0</v>
      </c>
      <c r="W43" s="97" t="str">
        <f>IF(ISERROR(VLOOKUP($B43,'Race 11'!$K$11:$Q$38,4,FALSE))," ",VLOOKUP($B43,'Race 11'!$K$11:$Q$38,4,FALSE))</f>
        <v xml:space="preserve"> </v>
      </c>
      <c r="X43" s="58" t="str">
        <f>IF(ISERROR(VLOOKUP($B43,'Race 11'!$K$11:$Q$38,5,FALSE)),"0",VLOOKUP($B43,'Race 11'!$K$11:$Q$38,5,FALSE))</f>
        <v>0</v>
      </c>
      <c r="Y43" s="97" t="str">
        <f>IF(ISERROR(VLOOKUP($B43,'Race 12'!$K$11:$Q$42,4,FALSE))," ",VLOOKUP($B43,'Race 12'!$K$11:$Q$42,4,FALSE))</f>
        <v xml:space="preserve"> </v>
      </c>
      <c r="Z43" s="58" t="str">
        <f>IF(ISERROR(VLOOKUP($B43,'Race 12'!$K$11:$Q$42,5,FALSE)),"0",VLOOKUP($B43,'Race 12'!$K$11:$Q$42,5,FALSE))</f>
        <v>0</v>
      </c>
      <c r="AA43" s="100">
        <f t="shared" si="0"/>
        <v>0</v>
      </c>
      <c r="AB43" s="54">
        <f t="shared" si="1"/>
        <v>0</v>
      </c>
      <c r="AC43" s="33"/>
      <c r="AD43" s="34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</row>
    <row r="44" spans="1:48" ht="21" customHeight="1">
      <c r="A44" s="8">
        <v>36</v>
      </c>
      <c r="B44" s="56"/>
      <c r="C44" s="97" t="str">
        <f>IF(ISERROR(VLOOKUP(B44,'Race 1'!$K$11:$Q$30,4,FALSE))," ",VLOOKUP(B44,'Race 1'!$K$11:$Q$30,4,FALSE))</f>
        <v xml:space="preserve"> </v>
      </c>
      <c r="D44" s="58" t="str">
        <f>IF(ISERROR(VLOOKUP(B44,'Race 1'!$K$11:$Q$30,5,FALSE)),"0",VLOOKUP(B44,'Race 1'!$K$11:$Q$30,5,FALSE))</f>
        <v>0</v>
      </c>
      <c r="E44" s="97" t="str">
        <f>IF(ISERROR(VLOOKUP($B44,'Race 2'!$K$11:$Q$25,4,FALSE))," ",VLOOKUP($B44,'Race 2'!$K$11:$Q$25,4,FALSE))</f>
        <v xml:space="preserve"> </v>
      </c>
      <c r="F44" s="58" t="str">
        <f>IF(ISERROR(VLOOKUP($B44,'Race 2'!$K$11:$Q$25,5,FALSE)),"0",VLOOKUP($B44,'Race 2'!$K$11:$Q$25,5,FALSE))</f>
        <v>0</v>
      </c>
      <c r="G44" s="97" t="str">
        <f>IF(ISERROR(VLOOKUP($B44,'Race 3'!$K$11:$Q$36,4,FALSE))," ",VLOOKUP($B44,'Race 3'!$K$11:$Q$36,4,FALSE))</f>
        <v xml:space="preserve"> </v>
      </c>
      <c r="H44" s="58" t="str">
        <f>IF(ISERROR(VLOOKUP($B44,'Race 3'!$K$11:$Q$36,5,FALSE)),"0",VLOOKUP($B44,'Race 3'!$K$11:$Q$36,5,FALSE))</f>
        <v>0</v>
      </c>
      <c r="I44" s="97" t="str">
        <f>IF(ISERROR(VLOOKUP($B44,'Race 4'!$K$11:$Q$30,4,FALSE))," ",VLOOKUP($B44,'Race 4'!$K$11:$Q$30,4,FALSE))</f>
        <v xml:space="preserve"> </v>
      </c>
      <c r="J44" s="58" t="str">
        <f>IF(ISERROR(VLOOKUP($B44,'Race 4'!$K$11:$Q$30,5,FALSE)),"0",VLOOKUP($B44,'Race 4'!$K$11:$Q$30,5,FALSE))</f>
        <v>0</v>
      </c>
      <c r="K44" s="97" t="str">
        <f>IF(ISERROR(VLOOKUP($B44,'Race 5'!$K$11:$Q$38,4,FALSE))," ",VLOOKUP($B44,'Race 5'!$K$11:$Q$38,4,FALSE))</f>
        <v xml:space="preserve"> </v>
      </c>
      <c r="L44" s="58" t="str">
        <f>IF(ISERROR(VLOOKUP($B44,'Race 5'!$K$11:$Q$38,5,FALSE)),"0",VLOOKUP($B44,'Race 5'!$K$11:$Q$38,5,FALSE))</f>
        <v>0</v>
      </c>
      <c r="M44" s="97" t="str">
        <f>IF(ISERROR(VLOOKUP($B44,'Race 6'!$K$11:$Q$45,4,FALSE))," ",VLOOKUP($B44,'Race 6'!$K$11:$Q$45,4,FALSE))</f>
        <v xml:space="preserve"> </v>
      </c>
      <c r="N44" s="58" t="str">
        <f>IF(ISERROR(VLOOKUP($B44,'Race 6'!$K$11:$Q$45,5,FALSE)),"0",VLOOKUP($B44,'Race 6'!$K$11:$Q$45,5,FALSE))</f>
        <v>0</v>
      </c>
      <c r="O44" s="97" t="str">
        <f>IF(ISERROR(VLOOKUP($B44,'Race 7'!$K$11:$Q$38,4,FALSE))," ",VLOOKUP($B44,'Race 7'!$K$11:$Q$38,4,FALSE))</f>
        <v xml:space="preserve"> </v>
      </c>
      <c r="P44" s="58" t="str">
        <f>IF(ISERROR(VLOOKUP($B44,'Race 7'!$K$11:$Q$38,5,FALSE)),"0",VLOOKUP($B44,'Race 7'!$K$11:$Q$38,5,FALSE))</f>
        <v>0</v>
      </c>
      <c r="Q44" s="97" t="str">
        <f>IF(ISERROR(VLOOKUP($B44,'Race 8'!$K$11:$Q$35,4,FALSE))," ",VLOOKUP($B44,'Race 8'!$K$11:$Q$35,4,FALSE))</f>
        <v xml:space="preserve"> </v>
      </c>
      <c r="R44" s="58" t="str">
        <f>IF(ISERROR(VLOOKUP($B44,'Race 8'!$K$11:$Q$35,5,FALSE)),"0",VLOOKUP($B44,'Race 8'!$K$11:$Q$35,5,FALSE))</f>
        <v>0</v>
      </c>
      <c r="S44" s="97" t="str">
        <f>IF(ISERROR(VLOOKUP($B44,'Race 9'!$K$11:$Q$29,4,FALSE))," ",VLOOKUP($B44,'Race 9'!$K$11:$Q$29,4,FALSE))</f>
        <v xml:space="preserve"> </v>
      </c>
      <c r="T44" s="58" t="str">
        <f>IF(ISERROR(VLOOKUP($B44,'Race 9'!$K$11:$Q$29,5,FALSE)),"0",VLOOKUP($B44,'Race 9'!$K$11:$Q$29,5,FALSE))</f>
        <v>0</v>
      </c>
      <c r="U44" s="97" t="str">
        <f>IF(ISERROR(VLOOKUP($B44,'Race 10'!$K$11:$Q$35,4,FALSE))," ",VLOOKUP($B44,'Race 10'!$K$11:$Q$35,4,FALSE))</f>
        <v xml:space="preserve"> </v>
      </c>
      <c r="V44" s="58" t="str">
        <f>IF(ISERROR(VLOOKUP($B44,'Race 10'!$K$11:$Q$35,5,FALSE)),"0",VLOOKUP($B44,'Race 10'!$K$11:$Q$35,5,FALSE))</f>
        <v>0</v>
      </c>
      <c r="W44" s="97" t="str">
        <f>IF(ISERROR(VLOOKUP($B44,'Race 11'!$K$11:$Q$38,4,FALSE))," ",VLOOKUP($B44,'Race 11'!$K$11:$Q$38,4,FALSE))</f>
        <v xml:space="preserve"> </v>
      </c>
      <c r="X44" s="58" t="str">
        <f>IF(ISERROR(VLOOKUP($B44,'Race 11'!$K$11:$Q$38,5,FALSE)),"0",VLOOKUP($B44,'Race 11'!$K$11:$Q$38,5,FALSE))</f>
        <v>0</v>
      </c>
      <c r="Y44" s="97" t="str">
        <f>IF(ISERROR(VLOOKUP($B44,'Race 12'!$K$11:$Q$42,4,FALSE))," ",VLOOKUP($B44,'Race 12'!$K$11:$Q$42,4,FALSE))</f>
        <v xml:space="preserve"> </v>
      </c>
      <c r="Z44" s="58" t="str">
        <f>IF(ISERROR(VLOOKUP($B44,'Race 12'!$K$11:$Q$42,5,FALSE)),"0",VLOOKUP($B44,'Race 12'!$K$11:$Q$42,5,FALSE))</f>
        <v>0</v>
      </c>
      <c r="AA44" s="100">
        <f t="shared" si="0"/>
        <v>0</v>
      </c>
      <c r="AB44" s="54">
        <f t="shared" si="1"/>
        <v>0</v>
      </c>
      <c r="AC44" s="33"/>
      <c r="AD44" s="34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</row>
    <row r="45" spans="1:48" ht="21" customHeight="1">
      <c r="A45" s="8">
        <v>37</v>
      </c>
      <c r="B45" s="56"/>
      <c r="C45" s="97" t="str">
        <f>IF(ISERROR(VLOOKUP(B45,'Race 1'!$K$11:$Q$30,4,FALSE))," ",VLOOKUP(B45,'Race 1'!$K$11:$Q$30,4,FALSE))</f>
        <v xml:space="preserve"> </v>
      </c>
      <c r="D45" s="58" t="str">
        <f>IF(ISERROR(VLOOKUP(B45,'Race 1'!$K$11:$Q$30,5,FALSE)),"0",VLOOKUP(B45,'Race 1'!$K$11:$Q$30,5,FALSE))</f>
        <v>0</v>
      </c>
      <c r="E45" s="97" t="str">
        <f>IF(ISERROR(VLOOKUP($B45,'Race 2'!$K$11:$Q$25,4,FALSE))," ",VLOOKUP($B45,'Race 2'!$K$11:$Q$25,4,FALSE))</f>
        <v xml:space="preserve"> </v>
      </c>
      <c r="F45" s="58" t="str">
        <f>IF(ISERROR(VLOOKUP($B45,'Race 2'!$K$11:$Q$25,5,FALSE)),"0",VLOOKUP($B45,'Race 2'!$K$11:$Q$25,5,FALSE))</f>
        <v>0</v>
      </c>
      <c r="G45" s="97" t="str">
        <f>IF(ISERROR(VLOOKUP($B45,'Race 3'!$K$11:$Q$36,4,FALSE))," ",VLOOKUP($B45,'Race 3'!$K$11:$Q$36,4,FALSE))</f>
        <v xml:space="preserve"> </v>
      </c>
      <c r="H45" s="58" t="str">
        <f>IF(ISERROR(VLOOKUP($B45,'Race 3'!$K$11:$Q$36,5,FALSE)),"0",VLOOKUP($B45,'Race 3'!$K$11:$Q$36,5,FALSE))</f>
        <v>0</v>
      </c>
      <c r="I45" s="97" t="str">
        <f>IF(ISERROR(VLOOKUP($B45,'Race 4'!$K$11:$Q$30,4,FALSE))," ",VLOOKUP($B45,'Race 4'!$K$11:$Q$30,4,FALSE))</f>
        <v xml:space="preserve"> </v>
      </c>
      <c r="J45" s="58" t="str">
        <f>IF(ISERROR(VLOOKUP($B45,'Race 4'!$K$11:$Q$30,5,FALSE)),"0",VLOOKUP($B45,'Race 4'!$K$11:$Q$30,5,FALSE))</f>
        <v>0</v>
      </c>
      <c r="K45" s="97" t="str">
        <f>IF(ISERROR(VLOOKUP($B45,'Race 5'!$K$11:$Q$38,4,FALSE))," ",VLOOKUP($B45,'Race 5'!$K$11:$Q$38,4,FALSE))</f>
        <v xml:space="preserve"> </v>
      </c>
      <c r="L45" s="58" t="str">
        <f>IF(ISERROR(VLOOKUP($B45,'Race 5'!$K$11:$Q$38,5,FALSE)),"0",VLOOKUP($B45,'Race 5'!$K$11:$Q$38,5,FALSE))</f>
        <v>0</v>
      </c>
      <c r="M45" s="97" t="str">
        <f>IF(ISERROR(VLOOKUP($B45,'Race 6'!$K$11:$Q$45,4,FALSE))," ",VLOOKUP($B45,'Race 6'!$K$11:$Q$45,4,FALSE))</f>
        <v xml:space="preserve"> </v>
      </c>
      <c r="N45" s="58" t="str">
        <f>IF(ISERROR(VLOOKUP($B45,'Race 6'!$K$11:$Q$45,5,FALSE)),"0",VLOOKUP($B45,'Race 6'!$K$11:$Q$45,5,FALSE))</f>
        <v>0</v>
      </c>
      <c r="O45" s="97" t="str">
        <f>IF(ISERROR(VLOOKUP($B45,'Race 7'!$K$11:$Q$38,4,FALSE))," ",VLOOKUP($B45,'Race 7'!$K$11:$Q$38,4,FALSE))</f>
        <v xml:space="preserve"> </v>
      </c>
      <c r="P45" s="58" t="str">
        <f>IF(ISERROR(VLOOKUP($B45,'Race 7'!$K$11:$Q$38,5,FALSE)),"0",VLOOKUP($B45,'Race 7'!$K$11:$Q$38,5,FALSE))</f>
        <v>0</v>
      </c>
      <c r="Q45" s="97" t="str">
        <f>IF(ISERROR(VLOOKUP($B45,'Race 8'!$K$11:$Q$35,4,FALSE))," ",VLOOKUP($B45,'Race 8'!$K$11:$Q$35,4,FALSE))</f>
        <v xml:space="preserve"> </v>
      </c>
      <c r="R45" s="58" t="str">
        <f>IF(ISERROR(VLOOKUP($B45,'Race 8'!$K$11:$Q$35,5,FALSE)),"0",VLOOKUP($B45,'Race 8'!$K$11:$Q$35,5,FALSE))</f>
        <v>0</v>
      </c>
      <c r="S45" s="97" t="str">
        <f>IF(ISERROR(VLOOKUP($B45,'Race 9'!$K$11:$Q$29,4,FALSE))," ",VLOOKUP($B45,'Race 9'!$K$11:$Q$29,4,FALSE))</f>
        <v xml:space="preserve"> </v>
      </c>
      <c r="T45" s="58" t="str">
        <f>IF(ISERROR(VLOOKUP($B45,'Race 9'!$K$11:$Q$29,5,FALSE)),"0",VLOOKUP($B45,'Race 9'!$K$11:$Q$29,5,FALSE))</f>
        <v>0</v>
      </c>
      <c r="U45" s="97" t="str">
        <f>IF(ISERROR(VLOOKUP($B45,'Race 10'!$K$11:$Q$35,4,FALSE))," ",VLOOKUP($B45,'Race 10'!$K$11:$Q$35,4,FALSE))</f>
        <v xml:space="preserve"> </v>
      </c>
      <c r="V45" s="58" t="str">
        <f>IF(ISERROR(VLOOKUP($B45,'Race 10'!$K$11:$Q$35,5,FALSE)),"0",VLOOKUP($B45,'Race 10'!$K$11:$Q$35,5,FALSE))</f>
        <v>0</v>
      </c>
      <c r="W45" s="97" t="str">
        <f>IF(ISERROR(VLOOKUP($B45,'Race 11'!$K$11:$Q$38,4,FALSE))," ",VLOOKUP($B45,'Race 11'!$K$11:$Q$38,4,FALSE))</f>
        <v xml:space="preserve"> </v>
      </c>
      <c r="X45" s="58" t="str">
        <f>IF(ISERROR(VLOOKUP($B45,'Race 11'!$K$11:$Q$38,5,FALSE)),"0",VLOOKUP($B45,'Race 11'!$K$11:$Q$38,5,FALSE))</f>
        <v>0</v>
      </c>
      <c r="Y45" s="97" t="str">
        <f>IF(ISERROR(VLOOKUP($B45,'Race 12'!$K$11:$Q$42,4,FALSE))," ",VLOOKUP($B45,'Race 12'!$K$11:$Q$42,4,FALSE))</f>
        <v xml:space="preserve"> </v>
      </c>
      <c r="Z45" s="58" t="str">
        <f>IF(ISERROR(VLOOKUP($B45,'Race 12'!$K$11:$Q$42,5,FALSE)),"0",VLOOKUP($B45,'Race 12'!$K$11:$Q$42,5,FALSE))</f>
        <v>0</v>
      </c>
      <c r="AA45" s="100">
        <f t="shared" si="0"/>
        <v>0</v>
      </c>
      <c r="AB45" s="54">
        <f t="shared" si="1"/>
        <v>0</v>
      </c>
      <c r="AC45" s="33"/>
      <c r="AD45" s="34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1:48" ht="21" customHeight="1">
      <c r="A46" s="8">
        <v>38</v>
      </c>
      <c r="B46" s="56"/>
      <c r="C46" s="97" t="str">
        <f>IF(ISERROR(VLOOKUP(B46,'Race 1'!$K$11:$Q$30,4,FALSE))," ",VLOOKUP(B46,'Race 1'!$K$11:$Q$30,4,FALSE))</f>
        <v xml:space="preserve"> </v>
      </c>
      <c r="D46" s="58" t="str">
        <f>IF(ISERROR(VLOOKUP(B46,'Race 1'!$K$11:$Q$30,5,FALSE)),"0",VLOOKUP(B46,'Race 1'!$K$11:$Q$30,5,FALSE))</f>
        <v>0</v>
      </c>
      <c r="E46" s="97" t="str">
        <f>IF(ISERROR(VLOOKUP($B46,'Race 2'!$K$11:$Q$25,4,FALSE))," ",VLOOKUP($B46,'Race 2'!$K$11:$Q$25,4,FALSE))</f>
        <v xml:space="preserve"> </v>
      </c>
      <c r="F46" s="58" t="str">
        <f>IF(ISERROR(VLOOKUP($B46,'Race 2'!$K$11:$Q$25,5,FALSE)),"0",VLOOKUP($B46,'Race 2'!$K$11:$Q$25,5,FALSE))</f>
        <v>0</v>
      </c>
      <c r="G46" s="97" t="str">
        <f>IF(ISERROR(VLOOKUP($B46,'Race 3'!$K$11:$Q$36,4,FALSE))," ",VLOOKUP($B46,'Race 3'!$K$11:$Q$36,4,FALSE))</f>
        <v xml:space="preserve"> </v>
      </c>
      <c r="H46" s="58" t="str">
        <f>IF(ISERROR(VLOOKUP($B46,'Race 3'!$K$11:$Q$36,5,FALSE)),"0",VLOOKUP($B46,'Race 3'!$K$11:$Q$36,5,FALSE))</f>
        <v>0</v>
      </c>
      <c r="I46" s="97" t="str">
        <f>IF(ISERROR(VLOOKUP($B46,'Race 4'!$K$11:$Q$30,4,FALSE))," ",VLOOKUP($B46,'Race 4'!$K$11:$Q$30,4,FALSE))</f>
        <v xml:space="preserve"> </v>
      </c>
      <c r="J46" s="58" t="str">
        <f>IF(ISERROR(VLOOKUP($B46,'Race 4'!$K$11:$Q$30,5,FALSE)),"0",VLOOKUP($B46,'Race 4'!$K$11:$Q$30,5,FALSE))</f>
        <v>0</v>
      </c>
      <c r="K46" s="97" t="str">
        <f>IF(ISERROR(VLOOKUP($B46,'Race 5'!$K$11:$Q$38,4,FALSE))," ",VLOOKUP($B46,'Race 5'!$K$11:$Q$38,4,FALSE))</f>
        <v xml:space="preserve"> </v>
      </c>
      <c r="L46" s="58" t="str">
        <f>IF(ISERROR(VLOOKUP($B46,'Race 5'!$K$11:$Q$38,5,FALSE)),"0",VLOOKUP($B46,'Race 5'!$K$11:$Q$38,5,FALSE))</f>
        <v>0</v>
      </c>
      <c r="M46" s="97" t="str">
        <f>IF(ISERROR(VLOOKUP($B46,'Race 6'!$K$11:$Q$45,4,FALSE))," ",VLOOKUP($B46,'Race 6'!$K$11:$Q$45,4,FALSE))</f>
        <v xml:space="preserve"> </v>
      </c>
      <c r="N46" s="58" t="str">
        <f>IF(ISERROR(VLOOKUP($B46,'Race 6'!$K$11:$Q$45,5,FALSE)),"0",VLOOKUP($B46,'Race 6'!$K$11:$Q$45,5,FALSE))</f>
        <v>0</v>
      </c>
      <c r="O46" s="97" t="str">
        <f>IF(ISERROR(VLOOKUP($B46,'Race 7'!$K$11:$Q$38,4,FALSE))," ",VLOOKUP($B46,'Race 7'!$K$11:$Q$38,4,FALSE))</f>
        <v xml:space="preserve"> </v>
      </c>
      <c r="P46" s="58" t="str">
        <f>IF(ISERROR(VLOOKUP($B46,'Race 7'!$K$11:$Q$38,5,FALSE)),"0",VLOOKUP($B46,'Race 7'!$K$11:$Q$38,5,FALSE))</f>
        <v>0</v>
      </c>
      <c r="Q46" s="97" t="str">
        <f>IF(ISERROR(VLOOKUP($B46,'Race 8'!$K$11:$Q$35,4,FALSE))," ",VLOOKUP($B46,'Race 8'!$K$11:$Q$35,4,FALSE))</f>
        <v xml:space="preserve"> </v>
      </c>
      <c r="R46" s="58" t="str">
        <f>IF(ISERROR(VLOOKUP($B46,'Race 8'!$K$11:$Q$35,5,FALSE)),"0",VLOOKUP($B46,'Race 8'!$K$11:$Q$35,5,FALSE))</f>
        <v>0</v>
      </c>
      <c r="S46" s="97" t="str">
        <f>IF(ISERROR(VLOOKUP($B46,'Race 9'!$K$11:$Q$29,4,FALSE))," ",VLOOKUP($B46,'Race 9'!$K$11:$Q$29,4,FALSE))</f>
        <v xml:space="preserve"> </v>
      </c>
      <c r="T46" s="58" t="str">
        <f>IF(ISERROR(VLOOKUP($B46,'Race 9'!$K$11:$Q$29,5,FALSE)),"0",VLOOKUP($B46,'Race 9'!$K$11:$Q$29,5,FALSE))</f>
        <v>0</v>
      </c>
      <c r="U46" s="97" t="str">
        <f>IF(ISERROR(VLOOKUP($B46,'Race 10'!$K$11:$Q$35,4,FALSE))," ",VLOOKUP($B46,'Race 10'!$K$11:$Q$35,4,FALSE))</f>
        <v xml:space="preserve"> </v>
      </c>
      <c r="V46" s="58" t="str">
        <f>IF(ISERROR(VLOOKUP($B46,'Race 10'!$K$11:$Q$35,5,FALSE)),"0",VLOOKUP($B46,'Race 10'!$K$11:$Q$35,5,FALSE))</f>
        <v>0</v>
      </c>
      <c r="W46" s="97" t="str">
        <f>IF(ISERROR(VLOOKUP($B46,'Race 11'!$K$11:$Q$38,4,FALSE))," ",VLOOKUP($B46,'Race 11'!$K$11:$Q$38,4,FALSE))</f>
        <v xml:space="preserve"> </v>
      </c>
      <c r="X46" s="58" t="str">
        <f>IF(ISERROR(VLOOKUP($B46,'Race 11'!$K$11:$Q$38,5,FALSE)),"0",VLOOKUP($B46,'Race 11'!$K$11:$Q$38,5,FALSE))</f>
        <v>0</v>
      </c>
      <c r="Y46" s="97" t="str">
        <f>IF(ISERROR(VLOOKUP($B46,'Race 12'!$K$11:$Q$42,4,FALSE))," ",VLOOKUP($B46,'Race 12'!$K$11:$Q$42,4,FALSE))</f>
        <v xml:space="preserve"> </v>
      </c>
      <c r="Z46" s="58" t="str">
        <f>IF(ISERROR(VLOOKUP($B46,'Race 12'!$K$11:$Q$42,5,FALSE)),"0",VLOOKUP($B46,'Race 12'!$K$11:$Q$42,5,FALSE))</f>
        <v>0</v>
      </c>
      <c r="AA46" s="100">
        <f t="shared" si="0"/>
        <v>0</v>
      </c>
      <c r="AB46" s="54">
        <f t="shared" si="1"/>
        <v>0</v>
      </c>
      <c r="AC46" s="33"/>
      <c r="AD46" s="34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</row>
    <row r="47" spans="1:48" ht="21" customHeight="1">
      <c r="A47" s="8">
        <v>39</v>
      </c>
      <c r="B47" s="56"/>
      <c r="C47" s="97" t="str">
        <f>IF(ISERROR(VLOOKUP(B47,'Race 1'!$K$11:$Q$30,4,FALSE))," ",VLOOKUP(B47,'Race 1'!$K$11:$Q$30,4,FALSE))</f>
        <v xml:space="preserve"> </v>
      </c>
      <c r="D47" s="58" t="str">
        <f>IF(ISERROR(VLOOKUP(B47,'Race 1'!$K$11:$Q$30,5,FALSE)),"0",VLOOKUP(B47,'Race 1'!$K$11:$Q$30,5,FALSE))</f>
        <v>0</v>
      </c>
      <c r="E47" s="97" t="str">
        <f>IF(ISERROR(VLOOKUP($B47,'Race 2'!$K$11:$Q$25,4,FALSE))," ",VLOOKUP($B47,'Race 2'!$K$11:$Q$25,4,FALSE))</f>
        <v xml:space="preserve"> </v>
      </c>
      <c r="F47" s="58" t="str">
        <f>IF(ISERROR(VLOOKUP($B47,'Race 2'!$K$11:$Q$25,5,FALSE)),"0",VLOOKUP($B47,'Race 2'!$K$11:$Q$25,5,FALSE))</f>
        <v>0</v>
      </c>
      <c r="G47" s="97" t="str">
        <f>IF(ISERROR(VLOOKUP($B47,'Race 3'!$K$11:$Q$36,4,FALSE))," ",VLOOKUP($B47,'Race 3'!$K$11:$Q$36,4,FALSE))</f>
        <v xml:space="preserve"> </v>
      </c>
      <c r="H47" s="58" t="str">
        <f>IF(ISERROR(VLOOKUP($B47,'Race 3'!$K$11:$Q$36,5,FALSE)),"0",VLOOKUP($B47,'Race 3'!$K$11:$Q$36,5,FALSE))</f>
        <v>0</v>
      </c>
      <c r="I47" s="97" t="str">
        <f>IF(ISERROR(VLOOKUP($B47,'Race 4'!$K$11:$Q$30,4,FALSE))," ",VLOOKUP($B47,'Race 4'!$K$11:$Q$30,4,FALSE))</f>
        <v xml:space="preserve"> </v>
      </c>
      <c r="J47" s="58" t="str">
        <f>IF(ISERROR(VLOOKUP($B47,'Race 4'!$K$11:$Q$30,5,FALSE)),"0",VLOOKUP($B47,'Race 4'!$K$11:$Q$30,5,FALSE))</f>
        <v>0</v>
      </c>
      <c r="K47" s="97" t="str">
        <f>IF(ISERROR(VLOOKUP($B47,'Race 5'!$K$11:$Q$38,4,FALSE))," ",VLOOKUP($B47,'Race 5'!$K$11:$Q$38,4,FALSE))</f>
        <v xml:space="preserve"> </v>
      </c>
      <c r="L47" s="58" t="str">
        <f>IF(ISERROR(VLOOKUP($B47,'Race 5'!$K$11:$Q$38,5,FALSE)),"0",VLOOKUP($B47,'Race 5'!$K$11:$Q$38,5,FALSE))</f>
        <v>0</v>
      </c>
      <c r="M47" s="97" t="str">
        <f>IF(ISERROR(VLOOKUP($B47,'Race 6'!$K$11:$Q$45,4,FALSE))," ",VLOOKUP($B47,'Race 6'!$K$11:$Q$45,4,FALSE))</f>
        <v xml:space="preserve"> </v>
      </c>
      <c r="N47" s="58" t="str">
        <f>IF(ISERROR(VLOOKUP($B47,'Race 6'!$K$11:$Q$45,5,FALSE)),"0",VLOOKUP($B47,'Race 6'!$K$11:$Q$45,5,FALSE))</f>
        <v>0</v>
      </c>
      <c r="O47" s="97" t="str">
        <f>IF(ISERROR(VLOOKUP($B47,'Race 7'!$K$11:$Q$38,4,FALSE))," ",VLOOKUP($B47,'Race 7'!$K$11:$Q$38,4,FALSE))</f>
        <v xml:space="preserve"> </v>
      </c>
      <c r="P47" s="58" t="str">
        <f>IF(ISERROR(VLOOKUP($B47,'Race 7'!$K$11:$Q$38,5,FALSE)),"0",VLOOKUP($B47,'Race 7'!$K$11:$Q$38,5,FALSE))</f>
        <v>0</v>
      </c>
      <c r="Q47" s="97" t="str">
        <f>IF(ISERROR(VLOOKUP($B47,'Race 8'!$K$11:$Q$35,4,FALSE))," ",VLOOKUP($B47,'Race 8'!$K$11:$Q$35,4,FALSE))</f>
        <v xml:space="preserve"> </v>
      </c>
      <c r="R47" s="58" t="str">
        <f>IF(ISERROR(VLOOKUP($B47,'Race 8'!$K$11:$Q$35,5,FALSE)),"0",VLOOKUP($B47,'Race 8'!$K$11:$Q$35,5,FALSE))</f>
        <v>0</v>
      </c>
      <c r="S47" s="97" t="str">
        <f>IF(ISERROR(VLOOKUP($B47,'Race 9'!$K$11:$Q$29,4,FALSE))," ",VLOOKUP($B47,'Race 9'!$K$11:$Q$29,4,FALSE))</f>
        <v xml:space="preserve"> </v>
      </c>
      <c r="T47" s="58" t="str">
        <f>IF(ISERROR(VLOOKUP($B47,'Race 9'!$K$11:$Q$29,5,FALSE)),"0",VLOOKUP($B47,'Race 9'!$K$11:$Q$29,5,FALSE))</f>
        <v>0</v>
      </c>
      <c r="U47" s="97" t="str">
        <f>IF(ISERROR(VLOOKUP($B47,'Race 10'!$K$11:$Q$35,4,FALSE))," ",VLOOKUP($B47,'Race 10'!$K$11:$Q$35,4,FALSE))</f>
        <v xml:space="preserve"> </v>
      </c>
      <c r="V47" s="58" t="str">
        <f>IF(ISERROR(VLOOKUP($B47,'Race 10'!$K$11:$Q$35,5,FALSE)),"0",VLOOKUP($B47,'Race 10'!$K$11:$Q$35,5,FALSE))</f>
        <v>0</v>
      </c>
      <c r="W47" s="97" t="str">
        <f>IF(ISERROR(VLOOKUP($B47,'Race 11'!$K$11:$Q$38,4,FALSE))," ",VLOOKUP($B47,'Race 11'!$K$11:$Q$38,4,FALSE))</f>
        <v xml:space="preserve"> </v>
      </c>
      <c r="X47" s="58" t="str">
        <f>IF(ISERROR(VLOOKUP($B47,'Race 11'!$K$11:$Q$38,5,FALSE)),"0",VLOOKUP($B47,'Race 11'!$K$11:$Q$38,5,FALSE))</f>
        <v>0</v>
      </c>
      <c r="Y47" s="97" t="str">
        <f>IF(ISERROR(VLOOKUP($B47,'Race 12'!$K$11:$Q$42,4,FALSE))," ",VLOOKUP($B47,'Race 12'!$K$11:$Q$42,4,FALSE))</f>
        <v xml:space="preserve"> </v>
      </c>
      <c r="Z47" s="58" t="str">
        <f>IF(ISERROR(VLOOKUP($B47,'Race 12'!$K$11:$Q$42,5,FALSE)),"0",VLOOKUP($B47,'Race 12'!$K$11:$Q$42,5,FALSE))</f>
        <v>0</v>
      </c>
      <c r="AA47" s="100">
        <f t="shared" si="0"/>
        <v>0</v>
      </c>
      <c r="AB47" s="54">
        <f t="shared" si="1"/>
        <v>0</v>
      </c>
      <c r="AC47" s="33"/>
      <c r="AD47" s="34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1:48" ht="21" customHeight="1">
      <c r="A48" s="8">
        <v>40</v>
      </c>
      <c r="B48" s="56"/>
      <c r="C48" s="97" t="str">
        <f>IF(ISERROR(VLOOKUP(B48,'Race 1'!$K$11:$Q$30,4,FALSE))," ",VLOOKUP(B48,'Race 1'!$K$11:$Q$30,4,FALSE))</f>
        <v xml:space="preserve"> </v>
      </c>
      <c r="D48" s="58" t="str">
        <f>IF(ISERROR(VLOOKUP(B48,'Race 1'!$K$11:$Q$30,5,FALSE)),"0",VLOOKUP(B48,'Race 1'!$K$11:$Q$30,5,FALSE))</f>
        <v>0</v>
      </c>
      <c r="E48" s="97" t="str">
        <f>IF(ISERROR(VLOOKUP($B48,'Race 2'!$K$11:$Q$25,4,FALSE))," ",VLOOKUP($B48,'Race 2'!$K$11:$Q$25,4,FALSE))</f>
        <v xml:space="preserve"> </v>
      </c>
      <c r="F48" s="58" t="str">
        <f>IF(ISERROR(VLOOKUP($B48,'Race 2'!$K$11:$Q$25,5,FALSE)),"0",VLOOKUP($B48,'Race 2'!$K$11:$Q$25,5,FALSE))</f>
        <v>0</v>
      </c>
      <c r="G48" s="97" t="str">
        <f>IF(ISERROR(VLOOKUP($B48,'Race 3'!$K$11:$Q$36,4,FALSE))," ",VLOOKUP($B48,'Race 3'!$K$11:$Q$36,4,FALSE))</f>
        <v xml:space="preserve"> </v>
      </c>
      <c r="H48" s="58" t="str">
        <f>IF(ISERROR(VLOOKUP($B48,'Race 3'!$K$11:$Q$36,5,FALSE)),"0",VLOOKUP($B48,'Race 3'!$K$11:$Q$36,5,FALSE))</f>
        <v>0</v>
      </c>
      <c r="I48" s="97" t="str">
        <f>IF(ISERROR(VLOOKUP($B48,'Race 4'!$K$11:$Q$30,4,FALSE))," ",VLOOKUP($B48,'Race 4'!$K$11:$Q$30,4,FALSE))</f>
        <v xml:space="preserve"> </v>
      </c>
      <c r="J48" s="58" t="str">
        <f>IF(ISERROR(VLOOKUP($B48,'Race 4'!$K$11:$Q$30,5,FALSE)),"0",VLOOKUP($B48,'Race 4'!$K$11:$Q$30,5,FALSE))</f>
        <v>0</v>
      </c>
      <c r="K48" s="97" t="str">
        <f>IF(ISERROR(VLOOKUP($B48,'Race 5'!$K$11:$Q$38,4,FALSE))," ",VLOOKUP($B48,'Race 5'!$K$11:$Q$38,4,FALSE))</f>
        <v xml:space="preserve"> </v>
      </c>
      <c r="L48" s="58" t="str">
        <f>IF(ISERROR(VLOOKUP($B48,'Race 5'!$K$11:$Q$38,5,FALSE)),"0",VLOOKUP($B48,'Race 5'!$K$11:$Q$38,5,FALSE))</f>
        <v>0</v>
      </c>
      <c r="M48" s="97" t="str">
        <f>IF(ISERROR(VLOOKUP($B48,'Race 6'!$K$11:$Q$45,4,FALSE))," ",VLOOKUP($B48,'Race 6'!$K$11:$Q$45,4,FALSE))</f>
        <v xml:space="preserve"> </v>
      </c>
      <c r="N48" s="58" t="str">
        <f>IF(ISERROR(VLOOKUP($B48,'Race 6'!$K$11:$Q$45,5,FALSE)),"0",VLOOKUP($B48,'Race 6'!$K$11:$Q$45,5,FALSE))</f>
        <v>0</v>
      </c>
      <c r="O48" s="97" t="str">
        <f>IF(ISERROR(VLOOKUP($B48,'Race 7'!$K$11:$Q$38,4,FALSE))," ",VLOOKUP($B48,'Race 7'!$K$11:$Q$38,4,FALSE))</f>
        <v xml:space="preserve"> </v>
      </c>
      <c r="P48" s="58" t="str">
        <f>IF(ISERROR(VLOOKUP($B48,'Race 7'!$K$11:$Q$38,5,FALSE)),"0",VLOOKUP($B48,'Race 7'!$K$11:$Q$38,5,FALSE))</f>
        <v>0</v>
      </c>
      <c r="Q48" s="97" t="str">
        <f>IF(ISERROR(VLOOKUP($B48,'Race 8'!$K$11:$Q$35,4,FALSE))," ",VLOOKUP($B48,'Race 8'!$K$11:$Q$35,4,FALSE))</f>
        <v xml:space="preserve"> </v>
      </c>
      <c r="R48" s="58" t="str">
        <f>IF(ISERROR(VLOOKUP($B48,'Race 8'!$K$11:$Q$35,5,FALSE)),"0",VLOOKUP($B48,'Race 8'!$K$11:$Q$35,5,FALSE))</f>
        <v>0</v>
      </c>
      <c r="S48" s="97" t="str">
        <f>IF(ISERROR(VLOOKUP($B48,'Race 9'!$K$11:$Q$29,4,FALSE))," ",VLOOKUP($B48,'Race 9'!$K$11:$Q$29,4,FALSE))</f>
        <v xml:space="preserve"> </v>
      </c>
      <c r="T48" s="58" t="str">
        <f>IF(ISERROR(VLOOKUP($B48,'Race 9'!$K$11:$Q$29,5,FALSE)),"0",VLOOKUP($B48,'Race 9'!$K$11:$Q$29,5,FALSE))</f>
        <v>0</v>
      </c>
      <c r="U48" s="97" t="str">
        <f>IF(ISERROR(VLOOKUP($B48,'Race 10'!$K$11:$Q$35,4,FALSE))," ",VLOOKUP($B48,'Race 10'!$K$11:$Q$35,4,FALSE))</f>
        <v xml:space="preserve"> </v>
      </c>
      <c r="V48" s="58" t="str">
        <f>IF(ISERROR(VLOOKUP($B48,'Race 10'!$K$11:$Q$35,5,FALSE)),"0",VLOOKUP($B48,'Race 10'!$K$11:$Q$35,5,FALSE))</f>
        <v>0</v>
      </c>
      <c r="W48" s="97" t="str">
        <f>IF(ISERROR(VLOOKUP($B48,'Race 11'!$K$11:$Q$38,4,FALSE))," ",VLOOKUP($B48,'Race 11'!$K$11:$Q$38,4,FALSE))</f>
        <v xml:space="preserve"> </v>
      </c>
      <c r="X48" s="58" t="str">
        <f>IF(ISERROR(VLOOKUP($B48,'Race 11'!$K$11:$Q$38,5,FALSE)),"0",VLOOKUP($B48,'Race 11'!$K$11:$Q$38,5,FALSE))</f>
        <v>0</v>
      </c>
      <c r="Y48" s="97" t="str">
        <f>IF(ISERROR(VLOOKUP($B48,'Race 12'!$K$11:$Q$42,4,FALSE))," ",VLOOKUP($B48,'Race 12'!$K$11:$Q$42,4,FALSE))</f>
        <v xml:space="preserve"> </v>
      </c>
      <c r="Z48" s="58" t="str">
        <f>IF(ISERROR(VLOOKUP($B48,'Race 12'!$K$11:$Q$42,5,FALSE)),"0",VLOOKUP($B48,'Race 12'!$K$11:$Q$42,5,FALSE))</f>
        <v>0</v>
      </c>
      <c r="AA48" s="100">
        <f t="shared" si="0"/>
        <v>0</v>
      </c>
      <c r="AB48" s="54">
        <f t="shared" si="1"/>
        <v>0</v>
      </c>
      <c r="AC48" s="33"/>
      <c r="AD48" s="34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1:48" ht="21" hidden="1" customHeight="1">
      <c r="A49" s="8">
        <v>41</v>
      </c>
      <c r="B49" s="56"/>
      <c r="C49" s="97" t="str">
        <f>IF(ISERROR(VLOOKUP(B49,'Race 1'!$K$11:$Q$30,4,FALSE))," ",VLOOKUP(B49,'Race 1'!$K$11:$Q$30,4,FALSE))</f>
        <v xml:space="preserve"> </v>
      </c>
      <c r="D49" s="58" t="str">
        <f>IF(ISERROR(VLOOKUP(B49,'Race 1'!$K$11:$Q$30,5,FALSE)),"0",VLOOKUP(B49,'Race 1'!$K$11:$Q$30,5,FALSE))</f>
        <v>0</v>
      </c>
      <c r="E49" s="97" t="str">
        <f>IF(ISERROR(VLOOKUP($B49,'Race 2'!$K$11:$Q$25,4,FALSE))," ",VLOOKUP($B49,'Race 2'!$K$11:$Q$25,4,FALSE))</f>
        <v xml:space="preserve"> </v>
      </c>
      <c r="F49" s="58" t="str">
        <f>IF(ISERROR(VLOOKUP($B49,'Race 2'!$K$11:$Q$25,5,FALSE)),"0",VLOOKUP($B49,'Race 2'!$K$11:$Q$25,5,FALSE))</f>
        <v>0</v>
      </c>
      <c r="G49" s="97" t="str">
        <f>IF(ISERROR(VLOOKUP($B49,'Race 3'!$K$11:$Q$36,4,FALSE))," ",VLOOKUP($B49,'Race 3'!$K$11:$Q$36,4,FALSE))</f>
        <v xml:space="preserve"> </v>
      </c>
      <c r="H49" s="58" t="str">
        <f>IF(ISERROR(VLOOKUP($B49,'Race 3'!$K$11:$Q$36,5,FALSE)),"0",VLOOKUP($B49,'Race 3'!$K$11:$Q$36,5,FALSE))</f>
        <v>0</v>
      </c>
      <c r="I49" s="97" t="str">
        <f>IF(ISERROR(VLOOKUP($B49,'Race 4'!$K$11:$Q$30,4,FALSE))," ",VLOOKUP($B49,'Race 4'!$K$11:$Q$30,4,FALSE))</f>
        <v xml:space="preserve"> </v>
      </c>
      <c r="J49" s="58" t="str">
        <f>IF(ISERROR(VLOOKUP($B49,'Race 4'!$K$11:$Q$30,5,FALSE)),"0",VLOOKUP($B49,'Race 4'!$K$11:$Q$30,5,FALSE))</f>
        <v>0</v>
      </c>
      <c r="K49" s="97" t="str">
        <f>IF(ISERROR(VLOOKUP($B49,'Race 5'!$K$11:$Q$38,4,FALSE))," ",VLOOKUP($B49,'Race 5'!$K$11:$Q$38,4,FALSE))</f>
        <v xml:space="preserve"> </v>
      </c>
      <c r="L49" s="58" t="str">
        <f>IF(ISERROR(VLOOKUP($B49,'Race 5'!$K$11:$Q$38,5,FALSE)),"0",VLOOKUP($B49,'Race 5'!$K$11:$Q$38,5,FALSE))</f>
        <v>0</v>
      </c>
      <c r="M49" s="97" t="str">
        <f>IF(ISERROR(VLOOKUP($B49,'Race 6'!$K$11:$Q$45,4,FALSE))," ",VLOOKUP($B49,'Race 6'!$K$11:$Q$45,4,FALSE))</f>
        <v xml:space="preserve"> </v>
      </c>
      <c r="N49" s="58" t="str">
        <f>IF(ISERROR(VLOOKUP($B49,'Race 6'!$K$11:$Q$45,5,FALSE)),"0",VLOOKUP($B49,'Race 6'!$K$11:$Q$45,5,FALSE))</f>
        <v>0</v>
      </c>
      <c r="O49" s="97" t="str">
        <f>IF(ISERROR(VLOOKUP($B49,'Race 7'!$K$11:$Q$38,4,FALSE))," ",VLOOKUP($B49,'Race 7'!$K$11:$Q$38,4,FALSE))</f>
        <v xml:space="preserve"> </v>
      </c>
      <c r="P49" s="58" t="str">
        <f>IF(ISERROR(VLOOKUP($B49,'Race 7'!$K$11:$Q$38,5,FALSE)),"0",VLOOKUP($B49,'Race 7'!$K$11:$Q$38,5,FALSE))</f>
        <v>0</v>
      </c>
      <c r="Q49" s="97" t="str">
        <f>IF(ISERROR(VLOOKUP($B49,'Race 8'!$K$11:$Q$35,4,FALSE))," ",VLOOKUP($B49,'Race 8'!$K$11:$Q$35,4,FALSE))</f>
        <v xml:space="preserve"> </v>
      </c>
      <c r="R49" s="58" t="str">
        <f>IF(ISERROR(VLOOKUP($B49,'Race 8'!$K$11:$Q$35,5,FALSE)),"0",VLOOKUP($B49,'Race 8'!$K$11:$Q$35,5,FALSE))</f>
        <v>0</v>
      </c>
      <c r="S49" s="97" t="str">
        <f>IF(ISERROR(VLOOKUP($B49,'Race 9'!$K$11:$Q$29,4,FALSE))," ",VLOOKUP($B49,'Race 9'!$K$11:$Q$29,4,FALSE))</f>
        <v xml:space="preserve"> </v>
      </c>
      <c r="T49" s="58" t="str">
        <f>IF(ISERROR(VLOOKUP($B49,'Race 9'!$K$11:$Q$29,5,FALSE)),"0",VLOOKUP($B49,'Race 9'!$K$11:$Q$29,5,FALSE))</f>
        <v>0</v>
      </c>
      <c r="U49" s="97" t="str">
        <f>IF(ISERROR(VLOOKUP($B49,'Race 10'!$K$11:$Q$35,4,FALSE))," ",VLOOKUP($B49,'Race 10'!$K$11:$Q$35,4,FALSE))</f>
        <v xml:space="preserve"> </v>
      </c>
      <c r="V49" s="58" t="str">
        <f>IF(ISERROR(VLOOKUP($B49,'Race 10'!$K$11:$Q$35,5,FALSE)),"0",VLOOKUP($B49,'Race 10'!$K$11:$Q$35,5,FALSE))</f>
        <v>0</v>
      </c>
      <c r="W49" s="97" t="str">
        <f>IF(ISERROR(VLOOKUP($B49,'Race 11'!$K$11:$Q$38,4,FALSE))," ",VLOOKUP($B49,'Race 11'!$K$11:$Q$38,4,FALSE))</f>
        <v xml:space="preserve"> </v>
      </c>
      <c r="X49" s="58" t="str">
        <f>IF(ISERROR(VLOOKUP($B49,'Race 11'!$K$11:$Q$38,5,FALSE)),"0",VLOOKUP($B49,'Race 11'!$K$11:$Q$38,5,FALSE))</f>
        <v>0</v>
      </c>
      <c r="Y49" s="97" t="str">
        <f>IF(ISERROR(VLOOKUP($B49,'Race 12'!$K$11:$Q$42,4,FALSE))," ",VLOOKUP($B49,'Race 12'!$K$11:$Q$42,4,FALSE))</f>
        <v xml:space="preserve"> </v>
      </c>
      <c r="Z49" s="58" t="str">
        <f>IF(ISERROR(VLOOKUP($B49,'Race 12'!$K$11:$Q$42,5,FALSE)),"0",VLOOKUP($B49,'Race 12'!$K$11:$Q$42,5,FALSE))</f>
        <v>0</v>
      </c>
      <c r="AA49" s="100">
        <f t="shared" si="0"/>
        <v>0</v>
      </c>
      <c r="AB49" s="54">
        <f t="shared" si="1"/>
        <v>0</v>
      </c>
      <c r="AC49" s="33"/>
      <c r="AD49" s="34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8" ht="21" hidden="1" customHeight="1">
      <c r="A50" s="8">
        <v>42</v>
      </c>
      <c r="B50" s="56"/>
      <c r="C50" s="97" t="str">
        <f>IF(ISERROR(VLOOKUP(B50,'Race 1'!$K$11:$Q$30,4,FALSE))," ",VLOOKUP(B50,'Race 1'!$K$11:$Q$30,4,FALSE))</f>
        <v xml:space="preserve"> </v>
      </c>
      <c r="D50" s="58" t="str">
        <f>IF(ISERROR(VLOOKUP(B50,'Race 1'!$K$11:$Q$30,5,FALSE)),"0",VLOOKUP(B50,'Race 1'!$K$11:$Q$30,5,FALSE))</f>
        <v>0</v>
      </c>
      <c r="E50" s="97" t="str">
        <f>IF(ISERROR(VLOOKUP($B50,'Race 2'!$K$11:$Q$25,4,FALSE))," ",VLOOKUP($B50,'Race 2'!$K$11:$Q$25,4,FALSE))</f>
        <v xml:space="preserve"> </v>
      </c>
      <c r="F50" s="58" t="str">
        <f>IF(ISERROR(VLOOKUP($B50,'Race 2'!$K$11:$Q$25,5,FALSE)),"0",VLOOKUP($B50,'Race 2'!$K$11:$Q$25,5,FALSE))</f>
        <v>0</v>
      </c>
      <c r="G50" s="97" t="str">
        <f>IF(ISERROR(VLOOKUP($B50,'Race 3'!$K$11:$Q$36,4,FALSE))," ",VLOOKUP($B50,'Race 3'!$K$11:$Q$36,4,FALSE))</f>
        <v xml:space="preserve"> </v>
      </c>
      <c r="H50" s="58" t="str">
        <f>IF(ISERROR(VLOOKUP($B50,'Race 3'!$K$11:$Q$36,5,FALSE)),"0",VLOOKUP($B50,'Race 3'!$K$11:$Q$36,5,FALSE))</f>
        <v>0</v>
      </c>
      <c r="I50" s="97" t="str">
        <f>IF(ISERROR(VLOOKUP($B50,'Race 4'!$K$11:$Q$30,4,FALSE))," ",VLOOKUP($B50,'Race 4'!$K$11:$Q$30,4,FALSE))</f>
        <v xml:space="preserve"> </v>
      </c>
      <c r="J50" s="58" t="str">
        <f>IF(ISERROR(VLOOKUP($B50,'Race 4'!$K$11:$Q$30,5,FALSE)),"0",VLOOKUP($B50,'Race 4'!$K$11:$Q$30,5,FALSE))</f>
        <v>0</v>
      </c>
      <c r="K50" s="97" t="str">
        <f>IF(ISERROR(VLOOKUP($B50,'Race 5'!$K$11:$Q$38,4,FALSE))," ",VLOOKUP($B50,'Race 5'!$K$11:$Q$38,4,FALSE))</f>
        <v xml:space="preserve"> </v>
      </c>
      <c r="L50" s="58" t="str">
        <f>IF(ISERROR(VLOOKUP($B50,'Race 5'!$K$11:$Q$38,5,FALSE)),"0",VLOOKUP($B50,'Race 5'!$K$11:$Q$38,5,FALSE))</f>
        <v>0</v>
      </c>
      <c r="M50" s="97" t="str">
        <f>IF(ISERROR(VLOOKUP($B50,'Race 6'!$K$11:$Q$45,4,FALSE))," ",VLOOKUP($B50,'Race 6'!$K$11:$Q$45,4,FALSE))</f>
        <v xml:space="preserve"> </v>
      </c>
      <c r="N50" s="58" t="str">
        <f>IF(ISERROR(VLOOKUP($B50,'Race 6'!$K$11:$Q$45,5,FALSE)),"0",VLOOKUP($B50,'Race 6'!$K$11:$Q$45,5,FALSE))</f>
        <v>0</v>
      </c>
      <c r="O50" s="97" t="str">
        <f>IF(ISERROR(VLOOKUP($B50,'Race 7'!$K$11:$Q$38,4,FALSE))," ",VLOOKUP($B50,'Race 7'!$K$11:$Q$38,4,FALSE))</f>
        <v xml:space="preserve"> </v>
      </c>
      <c r="P50" s="58" t="str">
        <f>IF(ISERROR(VLOOKUP($B50,'Race 7'!$K$11:$Q$38,5,FALSE)),"0",VLOOKUP($B50,'Race 7'!$K$11:$Q$38,5,FALSE))</f>
        <v>0</v>
      </c>
      <c r="Q50" s="97" t="str">
        <f>IF(ISERROR(VLOOKUP($B50,'Race 8'!$K$11:$Q$35,4,FALSE))," ",VLOOKUP($B50,'Race 8'!$K$11:$Q$35,4,FALSE))</f>
        <v xml:space="preserve"> </v>
      </c>
      <c r="R50" s="58" t="str">
        <f>IF(ISERROR(VLOOKUP($B50,'Race 8'!$K$11:$Q$35,5,FALSE)),"0",VLOOKUP($B50,'Race 8'!$K$11:$Q$35,5,FALSE))</f>
        <v>0</v>
      </c>
      <c r="S50" s="97" t="str">
        <f>IF(ISERROR(VLOOKUP($B50,'Race 9'!$K$11:$Q$29,4,FALSE))," ",VLOOKUP($B50,'Race 9'!$K$11:$Q$29,4,FALSE))</f>
        <v xml:space="preserve"> </v>
      </c>
      <c r="T50" s="58" t="str">
        <f>IF(ISERROR(VLOOKUP($B50,'Race 9'!$K$11:$Q$29,5,FALSE)),"0",VLOOKUP($B50,'Race 9'!$K$11:$Q$29,5,FALSE))</f>
        <v>0</v>
      </c>
      <c r="U50" s="97" t="str">
        <f>IF(ISERROR(VLOOKUP($B50,'Race 10'!$K$11:$Q$35,4,FALSE))," ",VLOOKUP($B50,'Race 10'!$K$11:$Q$35,4,FALSE))</f>
        <v xml:space="preserve"> </v>
      </c>
      <c r="V50" s="58" t="str">
        <f>IF(ISERROR(VLOOKUP($B50,'Race 10'!$K$11:$Q$35,5,FALSE)),"0",VLOOKUP($B50,'Race 10'!$K$11:$Q$35,5,FALSE))</f>
        <v>0</v>
      </c>
      <c r="W50" s="97" t="str">
        <f>IF(ISERROR(VLOOKUP($B50,'Race 11'!$K$11:$Q$38,4,FALSE))," ",VLOOKUP($B50,'Race 11'!$K$11:$Q$38,4,FALSE))</f>
        <v xml:space="preserve"> </v>
      </c>
      <c r="X50" s="58" t="str">
        <f>IF(ISERROR(VLOOKUP($B50,'Race 11'!$K$11:$Q$38,5,FALSE)),"0",VLOOKUP($B50,'Race 11'!$K$11:$Q$38,5,FALSE))</f>
        <v>0</v>
      </c>
      <c r="Y50" s="97" t="str">
        <f>IF(ISERROR(VLOOKUP($B50,'Race 12'!$K$11:$Q$42,4,FALSE))," ",VLOOKUP($B50,'Race 12'!$K$11:$Q$42,4,FALSE))</f>
        <v xml:space="preserve"> </v>
      </c>
      <c r="Z50" s="58" t="str">
        <f>IF(ISERROR(VLOOKUP($B50,'Race 12'!$K$11:$Q$42,5,FALSE)),"0",VLOOKUP($B50,'Race 12'!$K$11:$Q$42,5,FALSE))</f>
        <v>0</v>
      </c>
      <c r="AA50" s="100">
        <f t="shared" si="0"/>
        <v>0</v>
      </c>
      <c r="AB50" s="54">
        <f t="shared" si="1"/>
        <v>0</v>
      </c>
      <c r="AC50" s="33"/>
      <c r="AD50" s="34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</row>
    <row r="51" spans="1:48" ht="15.75" hidden="1" customHeight="1">
      <c r="A51" s="8">
        <v>43</v>
      </c>
      <c r="B51" s="56"/>
      <c r="C51" s="97" t="str">
        <f>IF(ISERROR(VLOOKUP(B51,'Race 1'!$K$11:$Q$30,4,FALSE))," ",VLOOKUP(B51,'Race 1'!$K$11:$Q$30,4,FALSE))</f>
        <v xml:space="preserve"> </v>
      </c>
      <c r="D51" s="58" t="str">
        <f>IF(ISERROR(VLOOKUP(B51,'Race 1'!$K$11:$Q$30,5,FALSE)),"0",VLOOKUP(B51,'Race 1'!$K$11:$Q$30,5,FALSE))</f>
        <v>0</v>
      </c>
      <c r="E51" s="97" t="str">
        <f>IF(ISERROR(VLOOKUP($B51,'Race 2'!$K$11:$Q$25,4,FALSE))," ",VLOOKUP($B51,'Race 2'!$K$11:$Q$25,4,FALSE))</f>
        <v xml:space="preserve"> </v>
      </c>
      <c r="F51" s="58" t="str">
        <f>IF(ISERROR(VLOOKUP($B51,'Race 2'!$K$11:$Q$25,5,FALSE)),"0",VLOOKUP($B51,'Race 2'!$K$11:$Q$25,5,FALSE))</f>
        <v>0</v>
      </c>
      <c r="G51" s="97" t="str">
        <f>IF(ISERROR(VLOOKUP($B51,'Race 3'!$K$11:$Q$36,4,FALSE))," ",VLOOKUP($B51,'Race 3'!$K$11:$Q$36,4,FALSE))</f>
        <v xml:space="preserve"> </v>
      </c>
      <c r="H51" s="58" t="str">
        <f>IF(ISERROR(VLOOKUP($B51,'Race 3'!$K$11:$Q$36,5,FALSE)),"0",VLOOKUP($B51,'Race 3'!$K$11:$Q$36,5,FALSE))</f>
        <v>0</v>
      </c>
      <c r="I51" s="97" t="str">
        <f>IF(ISERROR(VLOOKUP($B51,'Race 4'!$K$11:$Q$30,4,FALSE))," ",VLOOKUP($B51,'Race 4'!$K$11:$Q$30,4,FALSE))</f>
        <v xml:space="preserve"> </v>
      </c>
      <c r="J51" s="58" t="str">
        <f>IF(ISERROR(VLOOKUP($B51,'Race 4'!$K$11:$Q$30,5,FALSE)),"0",VLOOKUP($B51,'Race 4'!$K$11:$Q$30,5,FALSE))</f>
        <v>0</v>
      </c>
      <c r="K51" s="97" t="str">
        <f>IF(ISERROR(VLOOKUP($B51,'Race 5'!$K$11:$Q$38,4,FALSE))," ",VLOOKUP($B51,'Race 5'!$K$11:$Q$38,4,FALSE))</f>
        <v xml:space="preserve"> </v>
      </c>
      <c r="L51" s="58" t="str">
        <f>IF(ISERROR(VLOOKUP($B51,'Race 5'!$K$11:$Q$38,5,FALSE)),"0",VLOOKUP($B51,'Race 5'!$K$11:$Q$38,5,FALSE))</f>
        <v>0</v>
      </c>
      <c r="M51" s="97" t="str">
        <f>IF(ISERROR(VLOOKUP($B51,'Race 6'!$K$11:$Q$45,4,FALSE))," ",VLOOKUP($B51,'Race 6'!$K$11:$Q$45,4,FALSE))</f>
        <v xml:space="preserve"> </v>
      </c>
      <c r="N51" s="58" t="str">
        <f>IF(ISERROR(VLOOKUP($B51,'Race 6'!$K$11:$Q$45,5,FALSE)),"0",VLOOKUP($B51,'Race 6'!$K$11:$Q$45,5,FALSE))</f>
        <v>0</v>
      </c>
      <c r="O51" s="97" t="str">
        <f>IF(ISERROR(VLOOKUP($B51,'Race 7'!$K$11:$Q$38,4,FALSE))," ",VLOOKUP($B51,'Race 7'!$K$11:$Q$38,4,FALSE))</f>
        <v xml:space="preserve"> </v>
      </c>
      <c r="P51" s="58" t="str">
        <f>IF(ISERROR(VLOOKUP($B51,'Race 7'!$K$11:$Q$38,5,FALSE)),"0",VLOOKUP($B51,'Race 7'!$K$11:$Q$38,5,FALSE))</f>
        <v>0</v>
      </c>
      <c r="Q51" s="97" t="str">
        <f>IF(ISERROR(VLOOKUP($B51,'Race 8'!$K$11:$Q$35,4,FALSE))," ",VLOOKUP($B51,'Race 8'!$K$11:$Q$35,4,FALSE))</f>
        <v xml:space="preserve"> </v>
      </c>
      <c r="R51" s="58" t="str">
        <f>IF(ISERROR(VLOOKUP($B51,'Race 8'!$K$11:$Q$35,5,FALSE)),"0",VLOOKUP($B51,'Race 8'!$K$11:$Q$35,5,FALSE))</f>
        <v>0</v>
      </c>
      <c r="S51" s="97" t="str">
        <f>IF(ISERROR(VLOOKUP($B51,'Race 9'!$K$11:$Q$29,4,FALSE))," ",VLOOKUP($B51,'Race 9'!$K$11:$Q$29,4,FALSE))</f>
        <v xml:space="preserve"> </v>
      </c>
      <c r="T51" s="58" t="str">
        <f>IF(ISERROR(VLOOKUP($B51,'Race 9'!$K$11:$Q$29,5,FALSE)),"0",VLOOKUP($B51,'Race 9'!$K$11:$Q$29,5,FALSE))</f>
        <v>0</v>
      </c>
      <c r="U51" s="97" t="str">
        <f>IF(ISERROR(VLOOKUP($B51,'Race 10'!$K$11:$Q$35,4,FALSE))," ",VLOOKUP($B51,'Race 10'!$K$11:$Q$35,4,FALSE))</f>
        <v xml:space="preserve"> </v>
      </c>
      <c r="V51" s="58" t="str">
        <f>IF(ISERROR(VLOOKUP($B51,'Race 10'!$K$11:$Q$35,5,FALSE)),"0",VLOOKUP($B51,'Race 10'!$K$11:$Q$35,5,FALSE))</f>
        <v>0</v>
      </c>
      <c r="W51" s="97" t="str">
        <f>IF(ISERROR(VLOOKUP($B51,'Race 11'!$K$11:$Q$38,4,FALSE))," ",VLOOKUP($B51,'Race 11'!$K$11:$Q$38,4,FALSE))</f>
        <v xml:space="preserve"> </v>
      </c>
      <c r="X51" s="58" t="str">
        <f>IF(ISERROR(VLOOKUP($B51,'Race 11'!$K$11:$Q$38,5,FALSE)),"0",VLOOKUP($B51,'Race 11'!$K$11:$Q$38,5,FALSE))</f>
        <v>0</v>
      </c>
      <c r="Y51" s="97" t="str">
        <f>IF(ISERROR(VLOOKUP($B51,'Race 12'!$K$11:$Q$42,4,FALSE))," ",VLOOKUP($B51,'Race 12'!$K$11:$Q$42,4,FALSE))</f>
        <v xml:space="preserve"> </v>
      </c>
      <c r="Z51" s="58" t="str">
        <f>IF(ISERROR(VLOOKUP($B51,'Race 12'!$K$11:$Q$42,5,FALSE)),"0",VLOOKUP($B51,'Race 12'!$K$11:$Q$42,5,FALSE))</f>
        <v>0</v>
      </c>
      <c r="AA51" s="100">
        <f t="shared" si="0"/>
        <v>0</v>
      </c>
      <c r="AB51" s="54">
        <f t="shared" si="1"/>
        <v>0</v>
      </c>
      <c r="AC51" s="33"/>
      <c r="AD51" s="34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48" ht="21" hidden="1" customHeight="1">
      <c r="A52" s="8">
        <v>44</v>
      </c>
      <c r="B52" s="56"/>
      <c r="C52" s="97" t="str">
        <f>IF(ISERROR(VLOOKUP(B52,'Race 1'!$K$11:$Q$30,4,FALSE))," ",VLOOKUP(B52,'Race 1'!$K$11:$Q$30,4,FALSE))</f>
        <v xml:space="preserve"> </v>
      </c>
      <c r="D52" s="58" t="str">
        <f>IF(ISERROR(VLOOKUP(B52,'Race 1'!$K$11:$Q$30,5,FALSE)),"0",VLOOKUP(B52,'Race 1'!$K$11:$Q$30,5,FALSE))</f>
        <v>0</v>
      </c>
      <c r="E52" s="97" t="str">
        <f>IF(ISERROR(VLOOKUP($B52,'Race 2'!$K$11:$Q$25,4,FALSE))," ",VLOOKUP($B52,'Race 2'!$K$11:$Q$25,4,FALSE))</f>
        <v xml:space="preserve"> </v>
      </c>
      <c r="F52" s="58" t="str">
        <f>IF(ISERROR(VLOOKUP($B52,'Race 2'!$K$11:$Q$25,5,FALSE)),"0",VLOOKUP($B52,'Race 2'!$K$11:$Q$25,5,FALSE))</f>
        <v>0</v>
      </c>
      <c r="G52" s="97" t="str">
        <f>IF(ISERROR(VLOOKUP($B52,'Race 3'!$K$11:$Q$36,4,FALSE))," ",VLOOKUP($B52,'Race 3'!$K$11:$Q$36,4,FALSE))</f>
        <v xml:space="preserve"> </v>
      </c>
      <c r="H52" s="58" t="str">
        <f>IF(ISERROR(VLOOKUP($B52,'Race 3'!$K$11:$Q$36,5,FALSE)),"0",VLOOKUP($B52,'Race 3'!$K$11:$Q$36,5,FALSE))</f>
        <v>0</v>
      </c>
      <c r="I52" s="97" t="str">
        <f>IF(ISERROR(VLOOKUP($B52,'Race 4'!$K$11:$Q$30,4,FALSE))," ",VLOOKUP($B52,'Race 4'!$K$11:$Q$30,4,FALSE))</f>
        <v xml:space="preserve"> </v>
      </c>
      <c r="J52" s="58" t="str">
        <f>IF(ISERROR(VLOOKUP($B52,'Race 4'!$K$11:$Q$30,5,FALSE)),"0",VLOOKUP($B52,'Race 4'!$K$11:$Q$30,5,FALSE))</f>
        <v>0</v>
      </c>
      <c r="K52" s="97" t="str">
        <f>IF(ISERROR(VLOOKUP($B52,'Race 5'!$K$11:$Q$38,4,FALSE))," ",VLOOKUP($B52,'Race 5'!$K$11:$Q$38,4,FALSE))</f>
        <v xml:space="preserve"> </v>
      </c>
      <c r="L52" s="58" t="str">
        <f>IF(ISERROR(VLOOKUP($B52,'Race 5'!$K$11:$Q$38,5,FALSE)),"0",VLOOKUP($B52,'Race 5'!$K$11:$Q$38,5,FALSE))</f>
        <v>0</v>
      </c>
      <c r="M52" s="97" t="str">
        <f>IF(ISERROR(VLOOKUP($B52,'Race 6'!$K$11:$Q$45,4,FALSE))," ",VLOOKUP($B52,'Race 6'!$K$11:$Q$45,4,FALSE))</f>
        <v xml:space="preserve"> </v>
      </c>
      <c r="N52" s="58" t="str">
        <f>IF(ISERROR(VLOOKUP($B52,'Race 6'!$K$11:$Q$45,5,FALSE)),"0",VLOOKUP($B52,'Race 6'!$K$11:$Q$45,5,FALSE))</f>
        <v>0</v>
      </c>
      <c r="O52" s="97" t="str">
        <f>IF(ISERROR(VLOOKUP($B52,'Race 7'!$K$11:$Q$38,4,FALSE))," ",VLOOKUP($B52,'Race 7'!$K$11:$Q$38,4,FALSE))</f>
        <v xml:space="preserve"> </v>
      </c>
      <c r="P52" s="58" t="str">
        <f>IF(ISERROR(VLOOKUP($B52,'Race 7'!$K$11:$Q$38,5,FALSE)),"0",VLOOKUP($B52,'Race 7'!$K$11:$Q$38,5,FALSE))</f>
        <v>0</v>
      </c>
      <c r="Q52" s="97" t="str">
        <f>IF(ISERROR(VLOOKUP($B52,'Race 8'!$K$11:$Q$35,4,FALSE))," ",VLOOKUP($B52,'Race 8'!$K$11:$Q$35,4,FALSE))</f>
        <v xml:space="preserve"> </v>
      </c>
      <c r="R52" s="58" t="str">
        <f>IF(ISERROR(VLOOKUP($B52,'Race 8'!$K$11:$Q$35,5,FALSE)),"0",VLOOKUP($B52,'Race 8'!$K$11:$Q$35,5,FALSE))</f>
        <v>0</v>
      </c>
      <c r="S52" s="97" t="str">
        <f>IF(ISERROR(VLOOKUP($B52,'Race 9'!$K$11:$Q$29,4,FALSE))," ",VLOOKUP($B52,'Race 9'!$K$11:$Q$29,4,FALSE))</f>
        <v xml:space="preserve"> </v>
      </c>
      <c r="T52" s="58" t="str">
        <f>IF(ISERROR(VLOOKUP($B52,'Race 9'!$K$11:$Q$29,5,FALSE)),"0",VLOOKUP($B52,'Race 9'!$K$11:$Q$29,5,FALSE))</f>
        <v>0</v>
      </c>
      <c r="U52" s="97" t="str">
        <f>IF(ISERROR(VLOOKUP($B52,'Race 10'!$K$11:$Q$35,4,FALSE))," ",VLOOKUP($B52,'Race 10'!$K$11:$Q$35,4,FALSE))</f>
        <v xml:space="preserve"> </v>
      </c>
      <c r="V52" s="58" t="str">
        <f>IF(ISERROR(VLOOKUP($B52,'Race 10'!$K$11:$Q$35,5,FALSE)),"0",VLOOKUP($B52,'Race 10'!$K$11:$Q$35,5,FALSE))</f>
        <v>0</v>
      </c>
      <c r="W52" s="97" t="str">
        <f>IF(ISERROR(VLOOKUP($B52,'Race 11'!$K$11:$Q$38,4,FALSE))," ",VLOOKUP($B52,'Race 11'!$K$11:$Q$38,4,FALSE))</f>
        <v xml:space="preserve"> </v>
      </c>
      <c r="X52" s="58" t="str">
        <f>IF(ISERROR(VLOOKUP($B52,'Race 11'!$K$11:$Q$38,5,FALSE)),"0",VLOOKUP($B52,'Race 11'!$K$11:$Q$38,5,FALSE))</f>
        <v>0</v>
      </c>
      <c r="Y52" s="97" t="str">
        <f>IF(ISERROR(VLOOKUP($B52,'Race 12'!$K$11:$Q$42,4,FALSE))," ",VLOOKUP($B52,'Race 12'!$K$11:$Q$42,4,FALSE))</f>
        <v xml:space="preserve"> </v>
      </c>
      <c r="Z52" s="58" t="str">
        <f>IF(ISERROR(VLOOKUP($B52,'Race 12'!$K$11:$Q$42,5,FALSE)),"0",VLOOKUP($B52,'Race 12'!$K$11:$Q$42,5,FALSE))</f>
        <v>0</v>
      </c>
      <c r="AA52" s="100">
        <f t="shared" si="0"/>
        <v>0</v>
      </c>
      <c r="AB52" s="54">
        <f t="shared" si="1"/>
        <v>0</v>
      </c>
      <c r="AC52" s="33"/>
      <c r="AD52" s="34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</row>
    <row r="53" spans="1:48" ht="21" hidden="1" customHeight="1">
      <c r="A53" s="8">
        <v>45</v>
      </c>
      <c r="B53" s="56"/>
      <c r="C53" s="97" t="str">
        <f>IF(ISERROR(VLOOKUP(B53,'Race 1'!$K$11:$Q$30,4,FALSE))," ",VLOOKUP(B53,'Race 1'!$K$11:$Q$30,4,FALSE))</f>
        <v xml:space="preserve"> </v>
      </c>
      <c r="D53" s="58" t="str">
        <f>IF(ISERROR(VLOOKUP(B53,'Race 1'!$K$11:$Q$30,5,FALSE)),"0",VLOOKUP(B53,'Race 1'!$K$11:$Q$30,5,FALSE))</f>
        <v>0</v>
      </c>
      <c r="E53" s="97" t="str">
        <f>IF(ISERROR(VLOOKUP($B53,'Race 2'!$K$11:$Q$25,4,FALSE))," ",VLOOKUP($B53,'Race 2'!$K$11:$Q$25,4,FALSE))</f>
        <v xml:space="preserve"> </v>
      </c>
      <c r="F53" s="58" t="str">
        <f>IF(ISERROR(VLOOKUP($B53,'Race 2'!$K$11:$Q$25,5,FALSE)),"0",VLOOKUP($B53,'Race 2'!$K$11:$Q$25,5,FALSE))</f>
        <v>0</v>
      </c>
      <c r="G53" s="97" t="str">
        <f>IF(ISERROR(VLOOKUP($B53,'Race 3'!$K$11:$Q$36,4,FALSE))," ",VLOOKUP($B53,'Race 3'!$K$11:$Q$36,4,FALSE))</f>
        <v xml:space="preserve"> </v>
      </c>
      <c r="H53" s="58" t="str">
        <f>IF(ISERROR(VLOOKUP($B53,'Race 3'!$K$11:$Q$36,5,FALSE)),"0",VLOOKUP($B53,'Race 3'!$K$11:$Q$36,5,FALSE))</f>
        <v>0</v>
      </c>
      <c r="I53" s="97" t="str">
        <f>IF(ISERROR(VLOOKUP($B53,'Race 4'!$K$11:$Q$30,4,FALSE))," ",VLOOKUP($B53,'Race 4'!$K$11:$Q$30,4,FALSE))</f>
        <v xml:space="preserve"> </v>
      </c>
      <c r="J53" s="58" t="str">
        <f>IF(ISERROR(VLOOKUP($B53,'Race 4'!$K$11:$Q$30,5,FALSE)),"0",VLOOKUP($B53,'Race 4'!$K$11:$Q$30,5,FALSE))</f>
        <v>0</v>
      </c>
      <c r="K53" s="97" t="str">
        <f>IF(ISERROR(VLOOKUP($B53,'Race 5'!$K$11:$Q$38,4,FALSE))," ",VLOOKUP($B53,'Race 5'!$K$11:$Q$38,4,FALSE))</f>
        <v xml:space="preserve"> </v>
      </c>
      <c r="L53" s="58" t="str">
        <f>IF(ISERROR(VLOOKUP($B53,'Race 5'!$K$11:$Q$38,5,FALSE)),"0",VLOOKUP($B53,'Race 5'!$K$11:$Q$38,5,FALSE))</f>
        <v>0</v>
      </c>
      <c r="M53" s="97" t="str">
        <f>IF(ISERROR(VLOOKUP($B53,'Race 6'!$K$11:$Q$45,4,FALSE))," ",VLOOKUP($B53,'Race 6'!$K$11:$Q$45,4,FALSE))</f>
        <v xml:space="preserve"> </v>
      </c>
      <c r="N53" s="58" t="str">
        <f>IF(ISERROR(VLOOKUP($B53,'Race 6'!$K$11:$Q$45,5,FALSE)),"0",VLOOKUP($B53,'Race 6'!$K$11:$Q$45,5,FALSE))</f>
        <v>0</v>
      </c>
      <c r="O53" s="97" t="str">
        <f>IF(ISERROR(VLOOKUP($B53,'Race 7'!$K$11:$Q$38,4,FALSE))," ",VLOOKUP($B53,'Race 7'!$K$11:$Q$38,4,FALSE))</f>
        <v xml:space="preserve"> </v>
      </c>
      <c r="P53" s="58" t="str">
        <f>IF(ISERROR(VLOOKUP($B53,'Race 7'!$K$11:$Q$38,5,FALSE)),"0",VLOOKUP($B53,'Race 7'!$K$11:$Q$38,5,FALSE))</f>
        <v>0</v>
      </c>
      <c r="Q53" s="97" t="str">
        <f>IF(ISERROR(VLOOKUP($B53,'Race 8'!$K$11:$Q$35,4,FALSE))," ",VLOOKUP($B53,'Race 8'!$K$11:$Q$35,4,FALSE))</f>
        <v xml:space="preserve"> </v>
      </c>
      <c r="R53" s="58" t="str">
        <f>IF(ISERROR(VLOOKUP($B53,'Race 8'!$K$11:$Q$35,5,FALSE)),"0",VLOOKUP($B53,'Race 8'!$K$11:$Q$35,5,FALSE))</f>
        <v>0</v>
      </c>
      <c r="S53" s="97" t="str">
        <f>IF(ISERROR(VLOOKUP($B53,'Race 9'!$K$11:$Q$29,4,FALSE))," ",VLOOKUP($B53,'Race 9'!$K$11:$Q$29,4,FALSE))</f>
        <v xml:space="preserve"> </v>
      </c>
      <c r="T53" s="58" t="str">
        <f>IF(ISERROR(VLOOKUP($B53,'Race 9'!$K$11:$Q$29,5,FALSE)),"0",VLOOKUP($B53,'Race 9'!$K$11:$Q$29,5,FALSE))</f>
        <v>0</v>
      </c>
      <c r="U53" s="97" t="str">
        <f>IF(ISERROR(VLOOKUP($B53,'Race 10'!$K$11:$Q$35,4,FALSE))," ",VLOOKUP($B53,'Race 10'!$K$11:$Q$35,4,FALSE))</f>
        <v xml:space="preserve"> </v>
      </c>
      <c r="V53" s="58" t="str">
        <f>IF(ISERROR(VLOOKUP($B53,'Race 10'!$K$11:$Q$35,5,FALSE)),"0",VLOOKUP($B53,'Race 10'!$K$11:$Q$35,5,FALSE))</f>
        <v>0</v>
      </c>
      <c r="W53" s="97" t="str">
        <f>IF(ISERROR(VLOOKUP($B53,'Race 11'!$K$11:$Q$38,4,FALSE))," ",VLOOKUP($B53,'Race 11'!$K$11:$Q$38,4,FALSE))</f>
        <v xml:space="preserve"> </v>
      </c>
      <c r="X53" s="58" t="str">
        <f>IF(ISERROR(VLOOKUP($B53,'Race 11'!$K$11:$Q$38,5,FALSE)),"0",VLOOKUP($B53,'Race 11'!$K$11:$Q$38,5,FALSE))</f>
        <v>0</v>
      </c>
      <c r="Y53" s="97" t="str">
        <f>IF(ISERROR(VLOOKUP($B53,'Race 12'!$K$11:$Q$42,4,FALSE))," ",VLOOKUP($B53,'Race 12'!$K$11:$Q$42,4,FALSE))</f>
        <v xml:space="preserve"> </v>
      </c>
      <c r="Z53" s="58" t="str">
        <f>IF(ISERROR(VLOOKUP($B53,'Race 12'!$K$11:$Q$42,5,FALSE)),"0",VLOOKUP($B53,'Race 12'!$K$11:$Q$42,5,FALSE))</f>
        <v>0</v>
      </c>
      <c r="AA53" s="100">
        <f t="shared" si="0"/>
        <v>0</v>
      </c>
      <c r="AB53" s="54">
        <f t="shared" si="1"/>
        <v>0</v>
      </c>
      <c r="AC53" s="33"/>
      <c r="AD53" s="34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48" ht="21" hidden="1" customHeight="1">
      <c r="A54" s="8">
        <v>46</v>
      </c>
      <c r="B54" s="56"/>
      <c r="C54" s="97" t="str">
        <f>IF(ISERROR(VLOOKUP(B54,'Race 1'!$K$11:$Q$30,4,FALSE))," ",VLOOKUP(B54,'Race 1'!$K$11:$Q$30,4,FALSE))</f>
        <v xml:space="preserve"> </v>
      </c>
      <c r="D54" s="58" t="str">
        <f>IF(ISERROR(VLOOKUP(B54,'Race 1'!$K$11:$Q$30,5,FALSE)),"0",VLOOKUP(B54,'Race 1'!$K$11:$Q$30,5,FALSE))</f>
        <v>0</v>
      </c>
      <c r="E54" s="97" t="str">
        <f>IF(ISERROR(VLOOKUP($B54,'Race 2'!$K$11:$Q$25,4,FALSE))," ",VLOOKUP($B54,'Race 2'!$K$11:$Q$25,4,FALSE))</f>
        <v xml:space="preserve"> </v>
      </c>
      <c r="F54" s="58" t="str">
        <f>IF(ISERROR(VLOOKUP($B54,'Race 2'!$K$11:$Q$25,5,FALSE)),"0",VLOOKUP($B54,'Race 2'!$K$11:$Q$25,5,FALSE))</f>
        <v>0</v>
      </c>
      <c r="G54" s="97" t="str">
        <f>IF(ISERROR(VLOOKUP($B54,'Race 3'!$K$11:$Q$36,4,FALSE))," ",VLOOKUP($B54,'Race 3'!$K$11:$Q$36,4,FALSE))</f>
        <v xml:space="preserve"> </v>
      </c>
      <c r="H54" s="58" t="str">
        <f>IF(ISERROR(VLOOKUP($B54,'Race 3'!$K$11:$Q$36,5,FALSE)),"0",VLOOKUP($B54,'Race 3'!$K$11:$Q$36,5,FALSE))</f>
        <v>0</v>
      </c>
      <c r="I54" s="97" t="str">
        <f>IF(ISERROR(VLOOKUP($B54,'Race 4'!$K$11:$Q$30,4,FALSE))," ",VLOOKUP($B54,'Race 4'!$K$11:$Q$30,4,FALSE))</f>
        <v xml:space="preserve"> </v>
      </c>
      <c r="J54" s="58" t="str">
        <f>IF(ISERROR(VLOOKUP($B54,'Race 4'!$K$11:$Q$30,5,FALSE)),"0",VLOOKUP($B54,'Race 4'!$K$11:$Q$30,5,FALSE))</f>
        <v>0</v>
      </c>
      <c r="K54" s="97" t="str">
        <f>IF(ISERROR(VLOOKUP($B54,'Race 5'!$K$11:$Q$38,4,FALSE))," ",VLOOKUP($B54,'Race 5'!$K$11:$Q$38,4,FALSE))</f>
        <v xml:space="preserve"> </v>
      </c>
      <c r="L54" s="58" t="str">
        <f>IF(ISERROR(VLOOKUP($B54,'Race 5'!$K$11:$Q$38,5,FALSE)),"0",VLOOKUP($B54,'Race 5'!$K$11:$Q$38,5,FALSE))</f>
        <v>0</v>
      </c>
      <c r="M54" s="97" t="str">
        <f>IF(ISERROR(VLOOKUP($B54,'Race 6'!$K$11:$Q$45,4,FALSE))," ",VLOOKUP($B54,'Race 6'!$K$11:$Q$45,4,FALSE))</f>
        <v xml:space="preserve"> </v>
      </c>
      <c r="N54" s="58" t="str">
        <f>IF(ISERROR(VLOOKUP($B54,'Race 6'!$K$11:$Q$45,5,FALSE)),"0",VLOOKUP($B54,'Race 6'!$K$11:$Q$45,5,FALSE))</f>
        <v>0</v>
      </c>
      <c r="O54" s="97" t="str">
        <f>IF(ISERROR(VLOOKUP($B54,'Race 7'!$K$11:$Q$38,4,FALSE))," ",VLOOKUP($B54,'Race 7'!$K$11:$Q$38,4,FALSE))</f>
        <v xml:space="preserve"> </v>
      </c>
      <c r="P54" s="58" t="str">
        <f>IF(ISERROR(VLOOKUP($B54,'Race 7'!$K$11:$Q$38,5,FALSE)),"0",VLOOKUP($B54,'Race 7'!$K$11:$Q$38,5,FALSE))</f>
        <v>0</v>
      </c>
      <c r="Q54" s="97" t="str">
        <f>IF(ISERROR(VLOOKUP($B54,'Race 8'!$K$11:$Q$35,4,FALSE))," ",VLOOKUP($B54,'Race 8'!$K$11:$Q$35,4,FALSE))</f>
        <v xml:space="preserve"> </v>
      </c>
      <c r="R54" s="58" t="str">
        <f>IF(ISERROR(VLOOKUP($B54,'Race 8'!$K$11:$Q$35,5,FALSE)),"0",VLOOKUP($B54,'Race 8'!$K$11:$Q$35,5,FALSE))</f>
        <v>0</v>
      </c>
      <c r="S54" s="97" t="str">
        <f>IF(ISERROR(VLOOKUP($B54,'Race 9'!$K$11:$Q$29,4,FALSE))," ",VLOOKUP($B54,'Race 9'!$K$11:$Q$29,4,FALSE))</f>
        <v xml:space="preserve"> </v>
      </c>
      <c r="T54" s="58" t="str">
        <f>IF(ISERROR(VLOOKUP($B54,'Race 9'!$K$11:$Q$29,5,FALSE)),"0",VLOOKUP($B54,'Race 9'!$K$11:$Q$29,5,FALSE))</f>
        <v>0</v>
      </c>
      <c r="U54" s="97" t="str">
        <f>IF(ISERROR(VLOOKUP($B54,'Race 10'!$K$11:$Q$35,4,FALSE))," ",VLOOKUP($B54,'Race 10'!$K$11:$Q$35,4,FALSE))</f>
        <v xml:space="preserve"> </v>
      </c>
      <c r="V54" s="58" t="str">
        <f>IF(ISERROR(VLOOKUP($B54,'Race 10'!$K$11:$Q$35,5,FALSE)),"0",VLOOKUP($B54,'Race 10'!$K$11:$Q$35,5,FALSE))</f>
        <v>0</v>
      </c>
      <c r="W54" s="97" t="str">
        <f>IF(ISERROR(VLOOKUP($B54,'Race 11'!$K$11:$Q$38,4,FALSE))," ",VLOOKUP($B54,'Race 11'!$K$11:$Q$38,4,FALSE))</f>
        <v xml:space="preserve"> </v>
      </c>
      <c r="X54" s="58" t="str">
        <f>IF(ISERROR(VLOOKUP($B54,'Race 11'!$K$11:$Q$38,5,FALSE)),"0",VLOOKUP($B54,'Race 11'!$K$11:$Q$38,5,FALSE))</f>
        <v>0</v>
      </c>
      <c r="Y54" s="97" t="str">
        <f>IF(ISERROR(VLOOKUP($B54,'Race 12'!$K$11:$Q$42,4,FALSE))," ",VLOOKUP($B54,'Race 12'!$K$11:$Q$42,4,FALSE))</f>
        <v xml:space="preserve"> </v>
      </c>
      <c r="Z54" s="58" t="str">
        <f>IF(ISERROR(VLOOKUP($B54,'Race 12'!$K$11:$Q$42,5,FALSE)),"0",VLOOKUP($B54,'Race 12'!$K$11:$Q$42,5,FALSE))</f>
        <v>0</v>
      </c>
      <c r="AA54" s="100">
        <f t="shared" ref="AA54:AA58" si="2">D54+F54+H54+J54+L54+N54+P54+R54+T54+V54+X54+Z54</f>
        <v>0</v>
      </c>
      <c r="AB54" s="54">
        <f t="shared" ref="AB54:AB58" si="3">COUNT(Z54,X54,V54,T54,R54,P54,N54,L54,J54,H54,F54,D54)</f>
        <v>0</v>
      </c>
      <c r="AC54" s="33"/>
      <c r="AD54" s="34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</row>
    <row r="55" spans="1:48" ht="21" hidden="1" customHeight="1">
      <c r="A55" s="8">
        <v>47</v>
      </c>
      <c r="B55" s="56"/>
      <c r="C55" s="97" t="str">
        <f>IF(ISERROR(VLOOKUP(B55,'Race 1'!$K$11:$Q$30,4,FALSE))," ",VLOOKUP(B55,'Race 1'!$K$11:$Q$30,4,FALSE))</f>
        <v xml:space="preserve"> </v>
      </c>
      <c r="D55" s="58" t="str">
        <f>IF(ISERROR(VLOOKUP(B55,'Race 1'!$K$11:$Q$30,5,FALSE)),"0",VLOOKUP(B55,'Race 1'!$K$11:$Q$30,5,FALSE))</f>
        <v>0</v>
      </c>
      <c r="E55" s="97" t="str">
        <f>IF(ISERROR(VLOOKUP($B55,'Race 2'!$K$11:$Q$25,4,FALSE))," ",VLOOKUP($B55,'Race 2'!$K$11:$Q$25,4,FALSE))</f>
        <v xml:space="preserve"> </v>
      </c>
      <c r="F55" s="58" t="str">
        <f>IF(ISERROR(VLOOKUP($B55,'Race 2'!$K$11:$Q$25,5,FALSE)),"0",VLOOKUP($B55,'Race 2'!$K$11:$Q$25,5,FALSE))</f>
        <v>0</v>
      </c>
      <c r="G55" s="97" t="str">
        <f>IF(ISERROR(VLOOKUP($B55,'Race 3'!$K$11:$Q$36,4,FALSE))," ",VLOOKUP($B55,'Race 3'!$K$11:$Q$36,4,FALSE))</f>
        <v xml:space="preserve"> </v>
      </c>
      <c r="H55" s="58" t="str">
        <f>IF(ISERROR(VLOOKUP($B55,'Race 3'!$K$11:$Q$36,5,FALSE)),"0",VLOOKUP($B55,'Race 3'!$K$11:$Q$36,5,FALSE))</f>
        <v>0</v>
      </c>
      <c r="I55" s="97" t="str">
        <f>IF(ISERROR(VLOOKUP($B55,'Race 4'!$K$11:$Q$30,4,FALSE))," ",VLOOKUP($B55,'Race 4'!$K$11:$Q$30,4,FALSE))</f>
        <v xml:space="preserve"> </v>
      </c>
      <c r="J55" s="58" t="str">
        <f>IF(ISERROR(VLOOKUP($B55,'Race 4'!$K$11:$Q$30,5,FALSE)),"0",VLOOKUP($B55,'Race 4'!$K$11:$Q$30,5,FALSE))</f>
        <v>0</v>
      </c>
      <c r="K55" s="97" t="str">
        <f>IF(ISERROR(VLOOKUP($B55,'Race 5'!$K$11:$Q$38,4,FALSE))," ",VLOOKUP($B55,'Race 5'!$K$11:$Q$38,4,FALSE))</f>
        <v xml:space="preserve"> </v>
      </c>
      <c r="L55" s="58" t="str">
        <f>IF(ISERROR(VLOOKUP($B55,'Race 5'!$K$11:$Q$38,5,FALSE)),"0",VLOOKUP($B55,'Race 5'!$K$11:$Q$38,5,FALSE))</f>
        <v>0</v>
      </c>
      <c r="M55" s="97" t="str">
        <f>IF(ISERROR(VLOOKUP($B55,'Race 6'!$K$11:$Q$45,4,FALSE))," ",VLOOKUP($B55,'Race 6'!$K$11:$Q$45,4,FALSE))</f>
        <v xml:space="preserve"> </v>
      </c>
      <c r="N55" s="58" t="str">
        <f>IF(ISERROR(VLOOKUP($B55,'Race 6'!$K$11:$Q$45,5,FALSE)),"0",VLOOKUP($B55,'Race 6'!$K$11:$Q$45,5,FALSE))</f>
        <v>0</v>
      </c>
      <c r="O55" s="97" t="str">
        <f>IF(ISERROR(VLOOKUP($B55,'Race 7'!$K$11:$Q$38,4,FALSE))," ",VLOOKUP($B55,'Race 7'!$K$11:$Q$38,4,FALSE))</f>
        <v xml:space="preserve"> </v>
      </c>
      <c r="P55" s="58" t="str">
        <f>IF(ISERROR(VLOOKUP($B55,'Race 7'!$K$11:$Q$38,5,FALSE)),"0",VLOOKUP($B55,'Race 7'!$K$11:$Q$38,5,FALSE))</f>
        <v>0</v>
      </c>
      <c r="Q55" s="97" t="str">
        <f>IF(ISERROR(VLOOKUP($B55,'Race 8'!$K$11:$Q$35,4,FALSE))," ",VLOOKUP($B55,'Race 8'!$K$11:$Q$35,4,FALSE))</f>
        <v xml:space="preserve"> </v>
      </c>
      <c r="R55" s="58" t="str">
        <f>IF(ISERROR(VLOOKUP($B55,'Race 8'!$K$11:$Q$35,5,FALSE)),"0",VLOOKUP($B55,'Race 8'!$K$11:$Q$35,5,FALSE))</f>
        <v>0</v>
      </c>
      <c r="S55" s="97" t="str">
        <f>IF(ISERROR(VLOOKUP($B55,'Race 9'!$K$11:$Q$29,4,FALSE))," ",VLOOKUP($B55,'Race 9'!$K$11:$Q$29,4,FALSE))</f>
        <v xml:space="preserve"> </v>
      </c>
      <c r="T55" s="58" t="str">
        <f>IF(ISERROR(VLOOKUP($B55,'Race 9'!$K$11:$Q$29,5,FALSE)),"0",VLOOKUP($B55,'Race 9'!$K$11:$Q$29,5,FALSE))</f>
        <v>0</v>
      </c>
      <c r="U55" s="97" t="str">
        <f>IF(ISERROR(VLOOKUP($B55,'Race 10'!$K$11:$Q$35,4,FALSE))," ",VLOOKUP($B55,'Race 10'!$K$11:$Q$35,4,FALSE))</f>
        <v xml:space="preserve"> </v>
      </c>
      <c r="V55" s="58" t="str">
        <f>IF(ISERROR(VLOOKUP($B55,'Race 10'!$K$11:$Q$35,5,FALSE)),"0",VLOOKUP($B55,'Race 10'!$K$11:$Q$35,5,FALSE))</f>
        <v>0</v>
      </c>
      <c r="W55" s="97" t="str">
        <f>IF(ISERROR(VLOOKUP($B55,'Race 11'!$K$11:$Q$38,4,FALSE))," ",VLOOKUP($B55,'Race 11'!$K$11:$Q$38,4,FALSE))</f>
        <v xml:space="preserve"> </v>
      </c>
      <c r="X55" s="58" t="str">
        <f>IF(ISERROR(VLOOKUP($B55,'Race 11'!$K$11:$Q$38,5,FALSE)),"0",VLOOKUP($B55,'Race 11'!$K$11:$Q$38,5,FALSE))</f>
        <v>0</v>
      </c>
      <c r="Y55" s="97" t="str">
        <f>IF(ISERROR(VLOOKUP($B55,'Race 12'!$K$11:$Q$42,4,FALSE))," ",VLOOKUP($B55,'Race 12'!$K$11:$Q$42,4,FALSE))</f>
        <v xml:space="preserve"> </v>
      </c>
      <c r="Z55" s="58" t="str">
        <f>IF(ISERROR(VLOOKUP($B55,'Race 12'!$K$11:$Q$42,5,FALSE)),"0",VLOOKUP($B55,'Race 12'!$K$11:$Q$42,5,FALSE))</f>
        <v>0</v>
      </c>
      <c r="AA55" s="100">
        <f t="shared" si="2"/>
        <v>0</v>
      </c>
      <c r="AB55" s="54">
        <f t="shared" si="3"/>
        <v>0</v>
      </c>
      <c r="AC55" s="33"/>
      <c r="AD55" s="34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</row>
    <row r="56" spans="1:48" ht="21" hidden="1" customHeight="1">
      <c r="A56" s="8">
        <v>48</v>
      </c>
      <c r="B56" s="56"/>
      <c r="C56" s="97" t="str">
        <f>IF(ISERROR(VLOOKUP(B56,'Race 1'!$K$11:$Q$30,4,FALSE))," ",VLOOKUP(B56,'Race 1'!$K$11:$Q$30,4,FALSE))</f>
        <v xml:space="preserve"> </v>
      </c>
      <c r="D56" s="58" t="str">
        <f>IF(ISERROR(VLOOKUP(B56,'Race 1'!$K$11:$Q$30,5,FALSE)),"0",VLOOKUP(B56,'Race 1'!$K$11:$Q$30,5,FALSE))</f>
        <v>0</v>
      </c>
      <c r="E56" s="97" t="str">
        <f>IF(ISERROR(VLOOKUP($B56,'Race 2'!$K$11:$Q$25,4,FALSE))," ",VLOOKUP($B56,'Race 2'!$K$11:$Q$25,4,FALSE))</f>
        <v xml:space="preserve"> </v>
      </c>
      <c r="F56" s="58" t="str">
        <f>IF(ISERROR(VLOOKUP($B56,'Race 2'!$K$11:$Q$25,5,FALSE)),"0",VLOOKUP($B56,'Race 2'!$K$11:$Q$25,5,FALSE))</f>
        <v>0</v>
      </c>
      <c r="G56" s="97" t="str">
        <f>IF(ISERROR(VLOOKUP($B56,'Race 3'!$K$11:$Q$36,4,FALSE))," ",VLOOKUP($B56,'Race 3'!$K$11:$Q$36,4,FALSE))</f>
        <v xml:space="preserve"> </v>
      </c>
      <c r="H56" s="58" t="str">
        <f>IF(ISERROR(VLOOKUP($B56,'Race 3'!$K$11:$Q$36,5,FALSE)),"0",VLOOKUP($B56,'Race 3'!$K$11:$Q$36,5,FALSE))</f>
        <v>0</v>
      </c>
      <c r="I56" s="97" t="str">
        <f>IF(ISERROR(VLOOKUP($B56,'Race 4'!$K$11:$Q$30,4,FALSE))," ",VLOOKUP($B56,'Race 4'!$K$11:$Q$30,4,FALSE))</f>
        <v xml:space="preserve"> </v>
      </c>
      <c r="J56" s="58" t="str">
        <f>IF(ISERROR(VLOOKUP($B56,'Race 4'!$K$11:$Q$30,5,FALSE)),"0",VLOOKUP($B56,'Race 4'!$K$11:$Q$30,5,FALSE))</f>
        <v>0</v>
      </c>
      <c r="K56" s="97" t="str">
        <f>IF(ISERROR(VLOOKUP($B56,'Race 5'!$K$11:$Q$38,4,FALSE))," ",VLOOKUP($B56,'Race 5'!$K$11:$Q$38,4,FALSE))</f>
        <v xml:space="preserve"> </v>
      </c>
      <c r="L56" s="58" t="str">
        <f>IF(ISERROR(VLOOKUP($B56,'Race 5'!$K$11:$Q$38,5,FALSE)),"0",VLOOKUP($B56,'Race 5'!$K$11:$Q$38,5,FALSE))</f>
        <v>0</v>
      </c>
      <c r="M56" s="97" t="str">
        <f>IF(ISERROR(VLOOKUP($B56,'Race 6'!$K$11:$Q$45,4,FALSE))," ",VLOOKUP($B56,'Race 6'!$K$11:$Q$45,4,FALSE))</f>
        <v xml:space="preserve"> </v>
      </c>
      <c r="N56" s="58" t="str">
        <f>IF(ISERROR(VLOOKUP($B56,'Race 6'!$K$11:$Q$45,5,FALSE)),"0",VLOOKUP($B56,'Race 6'!$K$11:$Q$45,5,FALSE))</f>
        <v>0</v>
      </c>
      <c r="O56" s="97" t="str">
        <f>IF(ISERROR(VLOOKUP($B56,'Race 7'!$K$11:$Q$38,4,FALSE))," ",VLOOKUP($B56,'Race 7'!$K$11:$Q$38,4,FALSE))</f>
        <v xml:space="preserve"> </v>
      </c>
      <c r="P56" s="58" t="str">
        <f>IF(ISERROR(VLOOKUP($B56,'Race 7'!$K$11:$Q$38,5,FALSE)),"0",VLOOKUP($B56,'Race 7'!$K$11:$Q$38,5,FALSE))</f>
        <v>0</v>
      </c>
      <c r="Q56" s="97" t="str">
        <f>IF(ISERROR(VLOOKUP($B56,'Race 8'!$K$11:$Q$35,4,FALSE))," ",VLOOKUP($B56,'Race 8'!$K$11:$Q$35,4,FALSE))</f>
        <v xml:space="preserve"> </v>
      </c>
      <c r="R56" s="58" t="str">
        <f>IF(ISERROR(VLOOKUP($B56,'Race 8'!$K$11:$Q$35,5,FALSE)),"0",VLOOKUP($B56,'Race 8'!$K$11:$Q$35,5,FALSE))</f>
        <v>0</v>
      </c>
      <c r="S56" s="97" t="str">
        <f>IF(ISERROR(VLOOKUP($B56,'Race 9'!$K$11:$Q$29,4,FALSE))," ",VLOOKUP($B56,'Race 9'!$K$11:$Q$29,4,FALSE))</f>
        <v xml:space="preserve"> </v>
      </c>
      <c r="T56" s="58" t="str">
        <f>IF(ISERROR(VLOOKUP($B56,'Race 9'!$K$11:$Q$29,5,FALSE)),"0",VLOOKUP($B56,'Race 9'!$K$11:$Q$29,5,FALSE))</f>
        <v>0</v>
      </c>
      <c r="U56" s="97" t="str">
        <f>IF(ISERROR(VLOOKUP($B56,'Race 10'!$K$11:$Q$35,4,FALSE))," ",VLOOKUP($B56,'Race 10'!$K$11:$Q$35,4,FALSE))</f>
        <v xml:space="preserve"> </v>
      </c>
      <c r="V56" s="58" t="str">
        <f>IF(ISERROR(VLOOKUP($B56,'Race 10'!$K$11:$Q$35,5,FALSE)),"0",VLOOKUP($B56,'Race 10'!$K$11:$Q$35,5,FALSE))</f>
        <v>0</v>
      </c>
      <c r="W56" s="97" t="str">
        <f>IF(ISERROR(VLOOKUP($B56,'Race 11'!$K$11:$Q$38,4,FALSE))," ",VLOOKUP($B56,'Race 11'!$K$11:$Q$38,4,FALSE))</f>
        <v xml:space="preserve"> </v>
      </c>
      <c r="X56" s="58" t="str">
        <f>IF(ISERROR(VLOOKUP($B56,'Race 11'!$K$11:$Q$38,5,FALSE)),"0",VLOOKUP($B56,'Race 11'!$K$11:$Q$38,5,FALSE))</f>
        <v>0</v>
      </c>
      <c r="Y56" s="97" t="str">
        <f>IF(ISERROR(VLOOKUP($B56,'Race 12'!$K$11:$Q$42,4,FALSE))," ",VLOOKUP($B56,'Race 12'!$K$11:$Q$42,4,FALSE))</f>
        <v xml:space="preserve"> </v>
      </c>
      <c r="Z56" s="58" t="str">
        <f>IF(ISERROR(VLOOKUP($B56,'Race 12'!$K$11:$Q$42,5,FALSE)),"0",VLOOKUP($B56,'Race 12'!$K$11:$Q$42,5,FALSE))</f>
        <v>0</v>
      </c>
      <c r="AA56" s="100">
        <f t="shared" si="2"/>
        <v>0</v>
      </c>
      <c r="AB56" s="54">
        <f t="shared" si="3"/>
        <v>0</v>
      </c>
      <c r="AC56" s="33"/>
      <c r="AD56" s="34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</row>
    <row r="57" spans="1:48" ht="21" hidden="1" customHeight="1">
      <c r="A57" s="8">
        <v>49</v>
      </c>
      <c r="B57" s="56"/>
      <c r="C57" s="97" t="str">
        <f>IF(ISERROR(VLOOKUP(B57,'Race 1'!$K$11:$Q$30,4,FALSE))," ",VLOOKUP(B57,'Race 1'!$K$11:$Q$30,4,FALSE))</f>
        <v xml:space="preserve"> </v>
      </c>
      <c r="D57" s="58" t="str">
        <f>IF(ISERROR(VLOOKUP(B57,'Race 1'!$K$11:$Q$30,5,FALSE)),"0",VLOOKUP(B57,'Race 1'!$K$11:$Q$30,5,FALSE))</f>
        <v>0</v>
      </c>
      <c r="E57" s="97" t="str">
        <f>IF(ISERROR(VLOOKUP($B57,'Race 2'!$K$11:$Q$25,4,FALSE))," ",VLOOKUP($B57,'Race 2'!$K$11:$Q$25,4,FALSE))</f>
        <v xml:space="preserve"> </v>
      </c>
      <c r="F57" s="58" t="str">
        <f>IF(ISERROR(VLOOKUP($B57,'Race 2'!$K$11:$Q$25,5,FALSE)),"0",VLOOKUP($B57,'Race 2'!$K$11:$Q$25,5,FALSE))</f>
        <v>0</v>
      </c>
      <c r="G57" s="97" t="str">
        <f>IF(ISERROR(VLOOKUP($B57,'Race 3'!$K$11:$Q$36,4,FALSE))," ",VLOOKUP($B57,'Race 3'!$K$11:$Q$36,4,FALSE))</f>
        <v xml:space="preserve"> </v>
      </c>
      <c r="H57" s="58" t="str">
        <f>IF(ISERROR(VLOOKUP($B57,'Race 3'!$K$11:$Q$36,5,FALSE)),"0",VLOOKUP($B57,'Race 3'!$K$11:$Q$36,5,FALSE))</f>
        <v>0</v>
      </c>
      <c r="I57" s="97" t="str">
        <f>IF(ISERROR(VLOOKUP($B57,'Race 4'!$K$11:$Q$30,4,FALSE))," ",VLOOKUP($B57,'Race 4'!$K$11:$Q$30,4,FALSE))</f>
        <v xml:space="preserve"> </v>
      </c>
      <c r="J57" s="58" t="str">
        <f>IF(ISERROR(VLOOKUP($B57,'Race 4'!$K$11:$Q$30,5,FALSE)),"0",VLOOKUP($B57,'Race 4'!$K$11:$Q$30,5,FALSE))</f>
        <v>0</v>
      </c>
      <c r="K57" s="97" t="str">
        <f>IF(ISERROR(VLOOKUP($B57,'Race 5'!$K$11:$Q$38,4,FALSE))," ",VLOOKUP($B57,'Race 5'!$K$11:$Q$38,4,FALSE))</f>
        <v xml:space="preserve"> </v>
      </c>
      <c r="L57" s="58" t="str">
        <f>IF(ISERROR(VLOOKUP($B57,'Race 5'!$K$11:$Q$38,5,FALSE)),"0",VLOOKUP($B57,'Race 5'!$K$11:$Q$38,5,FALSE))</f>
        <v>0</v>
      </c>
      <c r="M57" s="97" t="str">
        <f>IF(ISERROR(VLOOKUP($B57,'Race 6'!$K$11:$Q$45,4,FALSE))," ",VLOOKUP($B57,'Race 6'!$K$11:$Q$45,4,FALSE))</f>
        <v xml:space="preserve"> </v>
      </c>
      <c r="N57" s="58" t="str">
        <f>IF(ISERROR(VLOOKUP($B57,'Race 6'!$K$11:$Q$45,5,FALSE)),"0",VLOOKUP($B57,'Race 6'!$K$11:$Q$45,5,FALSE))</f>
        <v>0</v>
      </c>
      <c r="O57" s="97" t="str">
        <f>IF(ISERROR(VLOOKUP($B57,'Race 7'!$K$11:$Q$38,4,FALSE))," ",VLOOKUP($B57,'Race 7'!$K$11:$Q$38,4,FALSE))</f>
        <v xml:space="preserve"> </v>
      </c>
      <c r="P57" s="58" t="str">
        <f>IF(ISERROR(VLOOKUP($B57,'Race 7'!$K$11:$Q$38,5,FALSE)),"0",VLOOKUP($B57,'Race 7'!$K$11:$Q$38,5,FALSE))</f>
        <v>0</v>
      </c>
      <c r="Q57" s="97" t="str">
        <f>IF(ISERROR(VLOOKUP($B57,'Race 8'!$K$11:$Q$35,4,FALSE))," ",VLOOKUP($B57,'Race 8'!$K$11:$Q$35,4,FALSE))</f>
        <v xml:space="preserve"> </v>
      </c>
      <c r="R57" s="58" t="str">
        <f>IF(ISERROR(VLOOKUP($B57,'Race 8'!$K$11:$Q$35,5,FALSE)),"0",VLOOKUP($B57,'Race 8'!$K$11:$Q$35,5,FALSE))</f>
        <v>0</v>
      </c>
      <c r="S57" s="97" t="str">
        <f>IF(ISERROR(VLOOKUP($B57,'Race 9'!$K$11:$Q$29,4,FALSE))," ",VLOOKUP($B57,'Race 9'!$K$11:$Q$29,4,FALSE))</f>
        <v xml:space="preserve"> </v>
      </c>
      <c r="T57" s="58" t="str">
        <f>IF(ISERROR(VLOOKUP($B57,'Race 9'!$K$11:$Q$29,5,FALSE)),"0",VLOOKUP($B57,'Race 9'!$K$11:$Q$29,5,FALSE))</f>
        <v>0</v>
      </c>
      <c r="U57" s="97" t="str">
        <f>IF(ISERROR(VLOOKUP($B57,'Race 10'!$K$11:$Q$35,4,FALSE))," ",VLOOKUP($B57,'Race 10'!$K$11:$Q$35,4,FALSE))</f>
        <v xml:space="preserve"> </v>
      </c>
      <c r="V57" s="58" t="str">
        <f>IF(ISERROR(VLOOKUP($B57,'Race 10'!$K$11:$Q$35,5,FALSE)),"0",VLOOKUP($B57,'Race 10'!$K$11:$Q$35,5,FALSE))</f>
        <v>0</v>
      </c>
      <c r="W57" s="97" t="str">
        <f>IF(ISERROR(VLOOKUP($B57,'Race 11'!$K$11:$Q$38,4,FALSE))," ",VLOOKUP($B57,'Race 11'!$K$11:$Q$38,4,FALSE))</f>
        <v xml:space="preserve"> </v>
      </c>
      <c r="X57" s="58" t="str">
        <f>IF(ISERROR(VLOOKUP($B57,'Race 11'!$K$11:$Q$38,5,FALSE)),"0",VLOOKUP($B57,'Race 11'!$K$11:$Q$38,5,FALSE))</f>
        <v>0</v>
      </c>
      <c r="Y57" s="97" t="str">
        <f>IF(ISERROR(VLOOKUP($B57,'Race 12'!$K$11:$Q$42,4,FALSE))," ",VLOOKUP($B57,'Race 12'!$K$11:$Q$42,4,FALSE))</f>
        <v xml:space="preserve"> </v>
      </c>
      <c r="Z57" s="58" t="str">
        <f>IF(ISERROR(VLOOKUP($B57,'Race 12'!$K$11:$Q$42,5,FALSE)),"0",VLOOKUP($B57,'Race 12'!$K$11:$Q$42,5,FALSE))</f>
        <v>0</v>
      </c>
      <c r="AA57" s="100">
        <f t="shared" si="2"/>
        <v>0</v>
      </c>
      <c r="AB57" s="54">
        <f t="shared" si="3"/>
        <v>0</v>
      </c>
      <c r="AC57" s="33"/>
      <c r="AD57" s="34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</row>
    <row r="58" spans="1:48" ht="21" hidden="1" customHeight="1" thickBot="1">
      <c r="A58" s="8">
        <v>50</v>
      </c>
      <c r="B58" s="76"/>
      <c r="C58" s="97" t="str">
        <f>IF(ISERROR(VLOOKUP(B58,'Race 1'!$K$11:$Q$30,4,FALSE))," ",VLOOKUP(B58,'Race 1'!$K$11:$Q$30,4,FALSE))</f>
        <v xml:space="preserve"> </v>
      </c>
      <c r="D58" s="58" t="str">
        <f>IF(ISERROR(VLOOKUP(B58,'Race 1'!$K$11:$Q$30,5,FALSE)),"0",VLOOKUP(B58,'Race 1'!$K$11:$Q$30,5,FALSE))</f>
        <v>0</v>
      </c>
      <c r="E58" s="126" t="str">
        <f>IF(ISERROR(VLOOKUP($B58,'Race 2'!$K$11:$Q$25,4,FALSE))," ",VLOOKUP($B58,'Race 2'!$K$11:$Q$25,4,FALSE))</f>
        <v xml:space="preserve"> </v>
      </c>
      <c r="F58" s="61" t="str">
        <f>IF(ISERROR(VLOOKUP($B58,'Race 2'!$K$11:$Q$25,5,FALSE)),"0",VLOOKUP($B58,'Race 2'!$K$11:$Q$25,5,FALSE))</f>
        <v>0</v>
      </c>
      <c r="G58" s="126" t="str">
        <f>IF(ISERROR(VLOOKUP($B58,'Race 3'!$K$11:$Q$36,4,FALSE))," ",VLOOKUP($B58,'Race 3'!$K$11:$Q$36,4,FALSE))</f>
        <v xml:space="preserve"> </v>
      </c>
      <c r="H58" s="61" t="str">
        <f>IF(ISERROR(VLOOKUP($B58,'Race 3'!$K$11:$Q$36,5,FALSE)),"0",VLOOKUP($B58,'Race 3'!$K$11:$Q$36,5,FALSE))</f>
        <v>0</v>
      </c>
      <c r="I58" s="126" t="str">
        <f>IF(ISERROR(VLOOKUP($B58,'Race 4'!$K$11:$Q$30,4,FALSE))," ",VLOOKUP($B58,'Race 4'!$K$11:$Q$30,4,FALSE))</f>
        <v xml:space="preserve"> </v>
      </c>
      <c r="J58" s="61" t="str">
        <f>IF(ISERROR(VLOOKUP($B58,'Race 4'!$K$11:$Q$30,5,FALSE)),"0",VLOOKUP($B58,'Race 4'!$K$11:$Q$30,5,FALSE))</f>
        <v>0</v>
      </c>
      <c r="K58" s="126" t="str">
        <f>IF(ISERROR(VLOOKUP($B58,'Race 5'!$K$11:$Q$38,4,FALSE))," ",VLOOKUP($B58,'Race 5'!$K$11:$Q$38,4,FALSE))</f>
        <v xml:space="preserve"> </v>
      </c>
      <c r="L58" s="61" t="str">
        <f>IF(ISERROR(VLOOKUP($B58,'Race 5'!$K$11:$Q$38,5,FALSE)),"0",VLOOKUP($B58,'Race 5'!$K$11:$Q$38,5,FALSE))</f>
        <v>0</v>
      </c>
      <c r="M58" s="126" t="str">
        <f>IF(ISERROR(VLOOKUP($B58,'Race 6'!$K$11:$Q$45,4,FALSE))," ",VLOOKUP($B58,'Race 6'!$K$11:$Q$45,4,FALSE))</f>
        <v xml:space="preserve"> </v>
      </c>
      <c r="N58" s="61" t="str">
        <f>IF(ISERROR(VLOOKUP($B58,'Race 6'!$K$11:$Q$45,5,FALSE)),"0",VLOOKUP($B58,'Race 6'!$K$11:$Q$45,5,FALSE))</f>
        <v>0</v>
      </c>
      <c r="O58" s="126" t="str">
        <f>IF(ISERROR(VLOOKUP($B58,'Race 7'!$K$11:$Q$38,4,FALSE))," ",VLOOKUP($B58,'Race 7'!$K$11:$Q$38,4,FALSE))</f>
        <v xml:space="preserve"> </v>
      </c>
      <c r="P58" s="61" t="str">
        <f>IF(ISERROR(VLOOKUP($B58,'Race 7'!$K$11:$Q$38,5,FALSE)),"0",VLOOKUP($B58,'Race 7'!$K$11:$Q$38,5,FALSE))</f>
        <v>0</v>
      </c>
      <c r="Q58" s="126" t="str">
        <f>IF(ISERROR(VLOOKUP($B58,'Race 8'!$K$11:$Q$35,4,FALSE))," ",VLOOKUP($B58,'Race 8'!$K$11:$Q$35,4,FALSE))</f>
        <v xml:space="preserve"> </v>
      </c>
      <c r="R58" s="61" t="str">
        <f>IF(ISERROR(VLOOKUP($B58,'Race 8'!$K$11:$Q$35,5,FALSE)),"0",VLOOKUP($B58,'Race 8'!$K$11:$Q$35,5,FALSE))</f>
        <v>0</v>
      </c>
      <c r="S58" s="126" t="str">
        <f>IF(ISERROR(VLOOKUP($B58,'Race 9'!$K$11:$Q$29,4,FALSE))," ",VLOOKUP($B58,'Race 9'!$K$11:$Q$29,4,FALSE))</f>
        <v xml:space="preserve"> </v>
      </c>
      <c r="T58" s="61" t="str">
        <f>IF(ISERROR(VLOOKUP($B58,'Race 9'!$K$11:$Q$29,5,FALSE)),"0",VLOOKUP($B58,'Race 9'!$K$11:$Q$29,5,FALSE))</f>
        <v>0</v>
      </c>
      <c r="U58" s="126" t="str">
        <f>IF(ISERROR(VLOOKUP($B58,'Race 10'!$K$11:$Q$35,4,FALSE))," ",VLOOKUP($B58,'Race 10'!$K$11:$Q$35,4,FALSE))</f>
        <v xml:space="preserve"> </v>
      </c>
      <c r="V58" s="61" t="str">
        <f>IF(ISERROR(VLOOKUP($B58,'Race 10'!$K$11:$Q$35,5,FALSE)),"0",VLOOKUP($B58,'Race 10'!$K$11:$Q$35,5,FALSE))</f>
        <v>0</v>
      </c>
      <c r="W58" s="126" t="str">
        <f>IF(ISERROR(VLOOKUP($B58,'Race 11'!$K$11:$Q$38,4,FALSE))," ",VLOOKUP($B58,'Race 11'!$K$11:$Q$38,4,FALSE))</f>
        <v xml:space="preserve"> </v>
      </c>
      <c r="X58" s="61" t="str">
        <f>IF(ISERROR(VLOOKUP($B58,'Race 11'!$K$11:$Q$38,5,FALSE)),"0",VLOOKUP($B58,'Race 11'!$K$11:$Q$38,5,FALSE))</f>
        <v>0</v>
      </c>
      <c r="Y58" s="126" t="str">
        <f>IF(ISERROR(VLOOKUP($B58,'Race 12'!$K$11:$Q$42,4,FALSE))," ",VLOOKUP($B58,'Race 12'!$K$11:$Q$42,4,FALSE))</f>
        <v xml:space="preserve"> </v>
      </c>
      <c r="Z58" s="61" t="str">
        <f>IF(ISERROR(VLOOKUP($B58,'Race 12'!$K$11:$Q$42,5,FALSE)),"0",VLOOKUP($B58,'Race 12'!$K$11:$Q$42,5,FALSE))</f>
        <v>0</v>
      </c>
      <c r="AA58" s="128">
        <f t="shared" si="2"/>
        <v>0</v>
      </c>
      <c r="AB58" s="54">
        <f t="shared" si="3"/>
        <v>0</v>
      </c>
      <c r="AC58" s="33"/>
      <c r="AD58" s="34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</row>
    <row r="59" spans="1:48" s="33" customFormat="1">
      <c r="A59" s="35"/>
      <c r="B59" s="33" t="s">
        <v>63</v>
      </c>
      <c r="D59" s="35" t="str">
        <f>IF(SUM(D9:D58)-'Race 1'!$O$30=0,"ok","Error")</f>
        <v>ok</v>
      </c>
      <c r="E59" s="35"/>
      <c r="F59" s="35" t="str">
        <f>IF(SUM(F9:F58)-'Race 2'!$O$26=0,"ok","Error")</f>
        <v>ok</v>
      </c>
      <c r="G59" s="35"/>
      <c r="H59" s="35" t="str">
        <f>IF(SUM(H9:H58)-'Race 3'!O30=0,"ok","Error")</f>
        <v>ok</v>
      </c>
      <c r="I59" s="35"/>
      <c r="J59" s="35" t="str">
        <f>IF(SUM(J9:J58)-'Race 4'!O32=0,"ok","Error")</f>
        <v>ok</v>
      </c>
      <c r="K59" s="35"/>
      <c r="L59" s="35" t="str">
        <f>IF(SUM(L9:L58)-'Race 5'!Q32=0,"ok","Error")</f>
        <v>ok</v>
      </c>
      <c r="M59" s="35"/>
      <c r="N59" s="35" t="str">
        <f>IF(SUM(N9:N58)-'Race 6'!O45=0,"ok","Error")</f>
        <v>ok</v>
      </c>
      <c r="O59" s="35"/>
      <c r="P59" s="35" t="str">
        <f>IF(SUM(P9:P58)-'Race 7'!O32=0,"ok","Error")</f>
        <v>ok</v>
      </c>
      <c r="Q59" s="35"/>
      <c r="R59" s="35" t="str">
        <f>IF(SUM(R9:R58)-'Race 8'!O32=0,"ok","Error")</f>
        <v>ok</v>
      </c>
      <c r="S59" s="35"/>
      <c r="T59" s="35" t="str">
        <f>IF(SUM(T9:T58)-'Race 9'!O32=0,"ok","Error")</f>
        <v>ok</v>
      </c>
      <c r="U59" s="35"/>
      <c r="V59" s="35" t="str">
        <f>IF(SUM(V9:V58)-'Race 10'!O32=0,"ok","Error")</f>
        <v>ok</v>
      </c>
      <c r="W59" s="35"/>
      <c r="X59" s="35" t="str">
        <f>IF(SUM(X9:X58)-'Race 11'!O32=0,"ok","Error")</f>
        <v>ok</v>
      </c>
      <c r="Y59" s="35"/>
      <c r="Z59" s="35" t="str">
        <f>IF(SUM(Z9:Z58)-'Race 12'!O36=0,"ok","Error")</f>
        <v>ok</v>
      </c>
      <c r="AA59" s="83"/>
    </row>
    <row r="60" spans="1:48" s="33" customFormat="1">
      <c r="A60" s="35"/>
      <c r="B60" s="37"/>
      <c r="D60" s="35"/>
      <c r="AA60" s="36"/>
    </row>
    <row r="61" spans="1:48" s="33" customFormat="1" ht="19" thickBot="1">
      <c r="A61" s="35"/>
      <c r="B61" s="37"/>
      <c r="AA61" s="36"/>
    </row>
    <row r="62" spans="1:48" s="33" customFormat="1" ht="60.75" customHeight="1" thickBot="1">
      <c r="A62" s="35"/>
      <c r="B62" s="38" t="s">
        <v>140</v>
      </c>
      <c r="C62" s="39" t="str">
        <f>CONCATENATE(+'Race 1'!$F$5,"  ",'Race 1'!$B$7)</f>
        <v>Dorking 10  10 miles</v>
      </c>
      <c r="D62" s="40"/>
      <c r="E62" s="39" t="str">
        <f>CONCATENATE(+'Race 2'!$F$5,"  ",'Race 2'!$B$7)</f>
        <v>Claygate Country Five  5 miles</v>
      </c>
      <c r="F62" s="41"/>
      <c r="G62" s="39" t="str">
        <f>CONCATENATE(+'Race 3'!$F$5,"  ",'Race 3'!$B$7)</f>
        <v>Club Mile  1 mile</v>
      </c>
      <c r="H62" s="41"/>
      <c r="I62" s="39" t="str">
        <f>I6</f>
        <v>Reigate Half  13.1 miles</v>
      </c>
      <c r="J62" s="41"/>
      <c r="K62" s="39" t="str">
        <f>+K6</f>
        <v>Titsey Trail  10 km</v>
      </c>
      <c r="L62" s="41"/>
      <c r="M62" s="39" t="str">
        <f>M6</f>
        <v xml:space="preserve">Cross Country Race 1  </v>
      </c>
      <c r="N62" s="41"/>
      <c r="O62" s="39" t="str">
        <f>O6</f>
        <v>Second Sunday Five</v>
      </c>
      <c r="P62" s="64"/>
      <c r="Q62" s="39" t="str">
        <f>Q6</f>
        <v>Kingston 10k  10 km</v>
      </c>
      <c r="R62" s="41"/>
      <c r="S62" s="39" t="str">
        <f>S6</f>
        <v>Hogs Back  11.7 km</v>
      </c>
      <c r="T62" s="41"/>
      <c r="U62" s="39" t="str">
        <f>U6</f>
        <v>TBC  TBC</v>
      </c>
      <c r="V62" s="41"/>
      <c r="W62" s="39" t="str">
        <f>W6</f>
        <v>TBC  TBC</v>
      </c>
      <c r="X62" s="41"/>
      <c r="Y62" s="39" t="str">
        <f>Y6</f>
        <v>TBC  TBC</v>
      </c>
      <c r="Z62" s="41"/>
      <c r="AA62" s="42" t="s">
        <v>61</v>
      </c>
    </row>
    <row r="63" spans="1:48" ht="19" thickBot="1">
      <c r="A63" s="78" t="s">
        <v>301</v>
      </c>
      <c r="B63" s="18"/>
      <c r="C63" s="252">
        <f>+'Race 1'!$B$6</f>
        <v>42890</v>
      </c>
      <c r="D63" s="253"/>
      <c r="E63" s="252">
        <f>+'Race 2'!$B$6</f>
        <v>42925</v>
      </c>
      <c r="F63" s="253"/>
      <c r="G63" s="252">
        <f>+'Race 3'!$B$6</f>
        <v>42970</v>
      </c>
      <c r="H63" s="253"/>
      <c r="I63" s="252">
        <f>+'Race 4'!$B$6</f>
        <v>42995</v>
      </c>
      <c r="J63" s="253"/>
      <c r="K63" s="252">
        <f>+'Race 5'!B6</f>
        <v>43009</v>
      </c>
      <c r="L63" s="253"/>
      <c r="M63" s="252">
        <f>+M7</f>
        <v>43022</v>
      </c>
      <c r="N63" s="253"/>
      <c r="O63" s="252">
        <f>+O7</f>
        <v>43051</v>
      </c>
      <c r="P63" s="253"/>
      <c r="Q63" s="252">
        <f>+Q7</f>
        <v>43065</v>
      </c>
      <c r="R63" s="253"/>
      <c r="S63" s="252">
        <f>+S7</f>
        <v>43079</v>
      </c>
      <c r="T63" s="253"/>
      <c r="U63" s="252" t="str">
        <f>+U7</f>
        <v>TBC</v>
      </c>
      <c r="V63" s="253"/>
      <c r="W63" s="252" t="str">
        <f>+W7</f>
        <v>TBC</v>
      </c>
      <c r="X63" s="253"/>
      <c r="Y63" s="252" t="str">
        <f>+Y7</f>
        <v>TBC</v>
      </c>
      <c r="Z63" s="253"/>
      <c r="AA63" s="49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</row>
    <row r="64" spans="1:48" s="33" customFormat="1" ht="19" thickBot="1">
      <c r="A64" s="78" t="s">
        <v>300</v>
      </c>
      <c r="B64" s="43"/>
      <c r="C64" s="44" t="s">
        <v>46</v>
      </c>
      <c r="D64" s="45" t="s">
        <v>43</v>
      </c>
      <c r="E64" s="44" t="s">
        <v>46</v>
      </c>
      <c r="F64" s="45" t="s">
        <v>43</v>
      </c>
      <c r="G64" s="44" t="s">
        <v>46</v>
      </c>
      <c r="H64" s="45" t="s">
        <v>43</v>
      </c>
      <c r="I64" s="44" t="s">
        <v>46</v>
      </c>
      <c r="J64" s="45" t="s">
        <v>43</v>
      </c>
      <c r="K64" s="44" t="s">
        <v>46</v>
      </c>
      <c r="L64" s="45" t="s">
        <v>43</v>
      </c>
      <c r="M64" s="44" t="s">
        <v>46</v>
      </c>
      <c r="N64" s="45" t="s">
        <v>43</v>
      </c>
      <c r="O64" s="44" t="s">
        <v>46</v>
      </c>
      <c r="P64" s="45" t="s">
        <v>43</v>
      </c>
      <c r="Q64" s="44" t="s">
        <v>46</v>
      </c>
      <c r="R64" s="45" t="s">
        <v>43</v>
      </c>
      <c r="S64" s="63" t="s">
        <v>46</v>
      </c>
      <c r="T64" s="45" t="s">
        <v>43</v>
      </c>
      <c r="U64" s="44" t="s">
        <v>46</v>
      </c>
      <c r="V64" s="45" t="s">
        <v>43</v>
      </c>
      <c r="W64" s="44" t="s">
        <v>46</v>
      </c>
      <c r="X64" s="45" t="s">
        <v>43</v>
      </c>
      <c r="Y64" s="44" t="s">
        <v>46</v>
      </c>
      <c r="Z64" s="45" t="s">
        <v>43</v>
      </c>
      <c r="AA64" s="46" t="s">
        <v>43</v>
      </c>
      <c r="AB64" s="32" t="s">
        <v>221</v>
      </c>
      <c r="AC64" s="32" t="s">
        <v>198</v>
      </c>
    </row>
    <row r="65" spans="1:48">
      <c r="A65" s="35">
        <v>1</v>
      </c>
      <c r="B65" s="56" t="s">
        <v>398</v>
      </c>
      <c r="C65" s="99">
        <f>IF(ISERROR(VLOOKUP(B65,'Race 1'!$K$11:$Q$30,6,FALSE))," ",VLOOKUP(B65,'Race 1'!$K$11:$Q$30,6,FALSE))</f>
        <v>0.62397540983606559</v>
      </c>
      <c r="D65" s="58">
        <f>IF(ISERROR(VLOOKUP(B65,'Race 1'!$K$11:$Q$30,7,FALSE)),"0",VLOOKUP(B65,'Race 1'!$K$11:$Q$30,7,FALSE))</f>
        <v>20</v>
      </c>
      <c r="E65" s="99" t="str">
        <f>IF(ISERROR(VLOOKUP($B65,'Race 2'!$K$11:$Q$25,6,FALSE))," ",VLOOKUP($B65,'Race 2'!$K$11:$Q$25,6,FALSE))</f>
        <v xml:space="preserve"> </v>
      </c>
      <c r="F65" s="58" t="str">
        <f>IF(ISERROR(VLOOKUP($B65,'Race 2'!$K$11:$Q$25,7,FALSE)),"0",VLOOKUP($B65,'Race 2'!$K$11:$Q$25,7,FALSE))</f>
        <v>0</v>
      </c>
      <c r="G65" s="99" t="str">
        <f>IF(ISERROR(VLOOKUP($B65,'Race 3'!$K$11:$Q$36,6,FALSE))," ",VLOOKUP($B65,'Race 3'!$K$11:$Q$36,6,FALSE))</f>
        <v xml:space="preserve"> </v>
      </c>
      <c r="H65" s="58" t="str">
        <f>IF(ISERROR(VLOOKUP($B65,'Race 3'!$K$11:$Q$36,7,FALSE)),"0",VLOOKUP($B65,'Race 3'!$K$11:$Q$36,7,FALSE))</f>
        <v>0</v>
      </c>
      <c r="I65" s="99" t="str">
        <f>IF(ISERROR(VLOOKUP($B65,'Race 4'!$K$11:$Q$30,6,FALSE))," ",VLOOKUP($B65,'Race 4'!$K$11:$Q$30,6,FALSE))</f>
        <v xml:space="preserve"> </v>
      </c>
      <c r="J65" s="58" t="str">
        <f>IF(ISERROR(VLOOKUP($B65,'Race 4'!$K$11:$Q$30,7,FALSE)),"0",VLOOKUP($B65,'Race 4'!$K$11:$Q$30,7,FALSE))</f>
        <v>0</v>
      </c>
      <c r="K65" s="99" t="str">
        <f>IF(ISERROR(VLOOKUP($B65,'Race 5'!$K$11:$Q$38,6,FALSE))," ",VLOOKUP($B65,'Race 5'!$K$11:$Q$38,6,FALSE))</f>
        <v xml:space="preserve"> </v>
      </c>
      <c r="L65" s="58" t="str">
        <f>IF(ISERROR(VLOOKUP($B65,'Race 5'!$K$11:$Q$38,7,FALSE)),"0",VLOOKUP($B65,'Race 5'!$K$11:$Q$38,7,FALSE))</f>
        <v>0</v>
      </c>
      <c r="M65" s="99" t="str">
        <f>IF(ISERROR(VLOOKUP($B65,'Race 6'!$K$11:$Q$45,6,FALSE))," ",VLOOKUP($B65,'Race 6'!$K$11:$Q$45,6,FALSE))</f>
        <v xml:space="preserve"> </v>
      </c>
      <c r="N65" s="58" t="str">
        <f>IF(ISERROR(VLOOKUP($B65,'Race 6'!$K$11:$Q$45,7,FALSE)),"0",VLOOKUP($B65,'Race 6'!$K$11:$Q$45,7,FALSE))</f>
        <v>0</v>
      </c>
      <c r="O65" s="99" t="str">
        <f>IF(ISERROR(VLOOKUP($B65,'Race 7'!$K$11:$Q$38,6,FALSE))," ",VLOOKUP($B65,'Race 7'!$K$11:$Q$38,6,FALSE))</f>
        <v xml:space="preserve"> </v>
      </c>
      <c r="P65" s="58" t="str">
        <f>IF(ISERROR(VLOOKUP($B65,'Race 7'!$K$11:$Q$38,7,FALSE)),"0",VLOOKUP($B65,'Race 7'!$K$11:$Q$38,7,FALSE))</f>
        <v>0</v>
      </c>
      <c r="Q65" s="99" t="str">
        <f>IF(ISERROR(VLOOKUP($B65,'Race 8'!$K$11:$Q$35,6,FALSE))," ",VLOOKUP($B65,'Race 8'!$K$11:$Q$35,6,FALSE))</f>
        <v xml:space="preserve"> </v>
      </c>
      <c r="R65" s="58" t="str">
        <f>IF(ISERROR(VLOOKUP($B65,'Race 8'!$K$11:$Q$35,7,FALSE)),"0",VLOOKUP($B65,'Race 8'!$K$11:$Q$35,7,FALSE))</f>
        <v>0</v>
      </c>
      <c r="S65" s="99" t="str">
        <f>IF(ISERROR(VLOOKUP($B65,'Race 9'!$K$11:$Q$29,6,FALSE))," ",VLOOKUP($B65,'Race 9'!$K$11:$Q$29,6,FALSE))</f>
        <v xml:space="preserve"> </v>
      </c>
      <c r="T65" s="58" t="str">
        <f>IF(ISERROR(VLOOKUP($B65,'Race 9'!$K$11:$Q$29,7,FALSE)),"0",VLOOKUP($B65,'Race 9'!$K$11:$Q$29,7,FALSE))</f>
        <v>0</v>
      </c>
      <c r="U65" s="99" t="str">
        <f>IF(ISERROR(VLOOKUP($B65,'Race 10'!$K$11:$Q$35,6,FALSE))," ",VLOOKUP($B65,'Race 10'!$K$11:$Q$35,6,FALSE))</f>
        <v xml:space="preserve"> </v>
      </c>
      <c r="V65" s="58" t="str">
        <f>IF(ISERROR(VLOOKUP($B65,'Race 10'!$K$11:$Q$35,7,FALSE)),"0",VLOOKUP($B65,'Race 10'!$K$11:$Q$35,7,FALSE))</f>
        <v>0</v>
      </c>
      <c r="W65" s="99" t="str">
        <f>IF(ISERROR(VLOOKUP($B65,'Race 11'!$K$11:$Q$38,6,FALSE))," ",VLOOKUP($B65,'Race 11'!$K$11:$Q$38,6,FALSE))</f>
        <v xml:space="preserve"> </v>
      </c>
      <c r="X65" s="58" t="str">
        <f>IF(ISERROR(VLOOKUP($B65,'Race 11'!$K$11:$Q$38,7,FALSE)),"0",VLOOKUP($B65,'Race 11'!$K$11:$Q$38,7,FALSE))</f>
        <v>0</v>
      </c>
      <c r="Y65" s="99" t="str">
        <f>IF(ISERROR(VLOOKUP($B65,'Race 12'!$K$11:$Q$42,6,FALSE))," ",VLOOKUP($B65,'Race 12'!$K$11:$Q$42,6,FALSE))</f>
        <v xml:space="preserve"> </v>
      </c>
      <c r="Z65" s="58" t="str">
        <f>IF(ISERROR(VLOOKUP($B65,'Race 12'!$K$11:$Q$42,7,FALSE)),"0",VLOOKUP($B65,'Race 12'!$K$11:$Q$42,7,FALSE))</f>
        <v>0</v>
      </c>
      <c r="AA65" s="100">
        <f t="shared" ref="AA65:AA96" si="4">D65+F65+H65+J65+L65+N65+P65+R65+T65+V65+X65+Z65</f>
        <v>20</v>
      </c>
      <c r="AB65" s="54">
        <f t="shared" ref="AB65:AB96" si="5">COUNT(Z65,X65,V65,T65,R65,P65,N65,L65,J65,H65,F65,D65)</f>
        <v>1</v>
      </c>
      <c r="AC65" s="132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</row>
    <row r="66" spans="1:48">
      <c r="A66" s="35">
        <v>2</v>
      </c>
      <c r="B66" s="56" t="s">
        <v>291</v>
      </c>
      <c r="C66" s="99">
        <f>IF(ISERROR(VLOOKUP(B66,'Race 1'!$K$11:$Q$30,6,FALSE))," ",VLOOKUP(B66,'Race 1'!$K$11:$Q$30,6,FALSE))</f>
        <v>0.58670520231213874</v>
      </c>
      <c r="D66" s="58">
        <f>IF(ISERROR(VLOOKUP(B66,'Race 1'!$K$11:$Q$30,7,FALSE)),"0",VLOOKUP(B66,'Race 1'!$K$11:$Q$30,7,FALSE))</f>
        <v>19</v>
      </c>
      <c r="E66" s="99" t="str">
        <f>IF(ISERROR(VLOOKUP($B66,'Race 2'!$K$11:$Q$25,6,FALSE))," ",VLOOKUP($B66,'Race 2'!$K$11:$Q$25,6,FALSE))</f>
        <v xml:space="preserve"> </v>
      </c>
      <c r="F66" s="58" t="str">
        <f>IF(ISERROR(VLOOKUP($B66,'Race 2'!$K$11:$Q$25,7,FALSE)),"0",VLOOKUP($B66,'Race 2'!$K$11:$Q$25,7,FALSE))</f>
        <v>0</v>
      </c>
      <c r="G66" s="99" t="str">
        <f>IF(ISERROR(VLOOKUP($B66,'Race 3'!$K$11:$Q$36,6,FALSE))," ",VLOOKUP($B66,'Race 3'!$K$11:$Q$36,6,FALSE))</f>
        <v xml:space="preserve"> </v>
      </c>
      <c r="H66" s="58" t="str">
        <f>IF(ISERROR(VLOOKUP($B66,'Race 3'!$K$11:$Q$36,7,FALSE)),"0",VLOOKUP($B66,'Race 3'!$K$11:$Q$36,7,FALSE))</f>
        <v>0</v>
      </c>
      <c r="I66" s="99" t="str">
        <f>IF(ISERROR(VLOOKUP($B66,'Race 4'!$K$11:$Q$30,6,FALSE))," ",VLOOKUP($B66,'Race 4'!$K$11:$Q$30,6,FALSE))</f>
        <v xml:space="preserve"> </v>
      </c>
      <c r="J66" s="58" t="str">
        <f>IF(ISERROR(VLOOKUP($B66,'Race 4'!$K$11:$Q$30,7,FALSE)),"0",VLOOKUP($B66,'Race 4'!$K$11:$Q$30,7,FALSE))</f>
        <v>0</v>
      </c>
      <c r="K66" s="99" t="str">
        <f>IF(ISERROR(VLOOKUP($B66,'Race 5'!$K$11:$Q$38,6,FALSE))," ",VLOOKUP($B66,'Race 5'!$K$11:$Q$38,6,FALSE))</f>
        <v xml:space="preserve"> </v>
      </c>
      <c r="L66" s="58" t="str">
        <f>IF(ISERROR(VLOOKUP($B66,'Race 5'!$K$11:$Q$38,7,FALSE)),"0",VLOOKUP($B66,'Race 5'!$K$11:$Q$38,7,FALSE))</f>
        <v>0</v>
      </c>
      <c r="M66" s="99" t="str">
        <f>IF(ISERROR(VLOOKUP($B66,'Race 6'!$K$11:$Q$45,6,FALSE))," ",VLOOKUP($B66,'Race 6'!$K$11:$Q$45,6,FALSE))</f>
        <v xml:space="preserve"> </v>
      </c>
      <c r="N66" s="58" t="str">
        <f>IF(ISERROR(VLOOKUP($B66,'Race 6'!$K$11:$Q$45,7,FALSE)),"0",VLOOKUP($B66,'Race 6'!$K$11:$Q$45,7,FALSE))</f>
        <v>0</v>
      </c>
      <c r="O66" s="99" t="str">
        <f>IF(ISERROR(VLOOKUP($B66,'Race 7'!$K$11:$Q$38,6,FALSE))," ",VLOOKUP($B66,'Race 7'!$K$11:$Q$38,6,FALSE))</f>
        <v xml:space="preserve"> </v>
      </c>
      <c r="P66" s="58" t="str">
        <f>IF(ISERROR(VLOOKUP($B66,'Race 7'!$K$11:$Q$38,7,FALSE)),"0",VLOOKUP($B66,'Race 7'!$K$11:$Q$38,7,FALSE))</f>
        <v>0</v>
      </c>
      <c r="Q66" s="99" t="str">
        <f>IF(ISERROR(VLOOKUP($B66,'Race 8'!$K$11:$Q$35,6,FALSE))," ",VLOOKUP($B66,'Race 8'!$K$11:$Q$35,6,FALSE))</f>
        <v xml:space="preserve"> </v>
      </c>
      <c r="R66" s="58" t="str">
        <f>IF(ISERROR(VLOOKUP($B66,'Race 8'!$K$11:$Q$35,7,FALSE)),"0",VLOOKUP($B66,'Race 8'!$K$11:$Q$35,7,FALSE))</f>
        <v>0</v>
      </c>
      <c r="S66" s="99" t="str">
        <f>IF(ISERROR(VLOOKUP($B66,'Race 9'!$K$11:$Q$29,6,FALSE))," ",VLOOKUP($B66,'Race 9'!$K$11:$Q$29,6,FALSE))</f>
        <v xml:space="preserve"> </v>
      </c>
      <c r="T66" s="58" t="str">
        <f>IF(ISERROR(VLOOKUP($B66,'Race 9'!$K$11:$Q$29,7,FALSE)),"0",VLOOKUP($B66,'Race 9'!$K$11:$Q$29,7,FALSE))</f>
        <v>0</v>
      </c>
      <c r="U66" s="99" t="str">
        <f>IF(ISERROR(VLOOKUP($B66,'Race 10'!$K$11:$Q$35,6,FALSE))," ",VLOOKUP($B66,'Race 10'!$K$11:$Q$35,6,FALSE))</f>
        <v xml:space="preserve"> </v>
      </c>
      <c r="V66" s="58" t="str">
        <f>IF(ISERROR(VLOOKUP($B66,'Race 10'!$K$11:$Q$35,7,FALSE)),"0",VLOOKUP($B66,'Race 10'!$K$11:$Q$35,7,FALSE))</f>
        <v>0</v>
      </c>
      <c r="W66" s="99" t="str">
        <f>IF(ISERROR(VLOOKUP($B66,'Race 11'!$K$11:$Q$38,6,FALSE))," ",VLOOKUP($B66,'Race 11'!$K$11:$Q$38,6,FALSE))</f>
        <v xml:space="preserve"> </v>
      </c>
      <c r="X66" s="58" t="str">
        <f>IF(ISERROR(VLOOKUP($B66,'Race 11'!$K$11:$Q$38,7,FALSE)),"0",VLOOKUP($B66,'Race 11'!$K$11:$Q$38,7,FALSE))</f>
        <v>0</v>
      </c>
      <c r="Y66" s="99" t="str">
        <f>IF(ISERROR(VLOOKUP($B66,'Race 12'!$K$11:$Q$42,6,FALSE))," ",VLOOKUP($B66,'Race 12'!$K$11:$Q$42,6,FALSE))</f>
        <v xml:space="preserve"> </v>
      </c>
      <c r="Z66" s="58" t="str">
        <f>IF(ISERROR(VLOOKUP($B66,'Race 12'!$K$11:$Q$42,7,FALSE)),"0",VLOOKUP($B66,'Race 12'!$K$11:$Q$42,7,FALSE))</f>
        <v>0</v>
      </c>
      <c r="AA66" s="100">
        <f t="shared" si="4"/>
        <v>19</v>
      </c>
      <c r="AB66" s="54">
        <f t="shared" si="5"/>
        <v>1</v>
      </c>
      <c r="AC66" s="77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</row>
    <row r="67" spans="1:48">
      <c r="A67" s="35">
        <v>3</v>
      </c>
      <c r="B67" s="56" t="s">
        <v>751</v>
      </c>
      <c r="C67" s="99">
        <f>IF(ISERROR(VLOOKUP(B67,'Race 1'!$K$11:$Q$30,6,FALSE))," ",VLOOKUP(B67,'Race 1'!$K$11:$Q$30,6,FALSE))</f>
        <v>0.57283807312826462</v>
      </c>
      <c r="D67" s="58">
        <f>IF(ISERROR(VLOOKUP(B67,'Race 1'!$K$11:$Q$30,7,FALSE)),"0",VLOOKUP(B67,'Race 1'!$K$11:$Q$30,7,FALSE))</f>
        <v>18</v>
      </c>
      <c r="E67" s="99" t="str">
        <f>IF(ISERROR(VLOOKUP($B67,'Race 2'!$K$11:$Q$25,6,FALSE))," ",VLOOKUP($B67,'Race 2'!$K$11:$Q$25,6,FALSE))</f>
        <v xml:space="preserve"> </v>
      </c>
      <c r="F67" s="58" t="str">
        <f>IF(ISERROR(VLOOKUP($B67,'Race 2'!$K$11:$Q$25,7,FALSE)),"0",VLOOKUP($B67,'Race 2'!$K$11:$Q$25,7,FALSE))</f>
        <v>0</v>
      </c>
      <c r="G67" s="99" t="str">
        <f>IF(ISERROR(VLOOKUP($B67,'Race 3'!$K$11:$Q$36,6,FALSE))," ",VLOOKUP($B67,'Race 3'!$K$11:$Q$36,6,FALSE))</f>
        <v xml:space="preserve"> </v>
      </c>
      <c r="H67" s="58" t="str">
        <f>IF(ISERROR(VLOOKUP($B67,'Race 3'!$K$11:$Q$36,7,FALSE)),"0",VLOOKUP($B67,'Race 3'!$K$11:$Q$36,7,FALSE))</f>
        <v>0</v>
      </c>
      <c r="I67" s="99" t="str">
        <f>IF(ISERROR(VLOOKUP($B67,'Race 4'!$K$11:$Q$30,6,FALSE))," ",VLOOKUP($B67,'Race 4'!$K$11:$Q$30,6,FALSE))</f>
        <v xml:space="preserve"> </v>
      </c>
      <c r="J67" s="58" t="str">
        <f>IF(ISERROR(VLOOKUP($B67,'Race 4'!$K$11:$Q$30,7,FALSE)),"0",VLOOKUP($B67,'Race 4'!$K$11:$Q$30,7,FALSE))</f>
        <v>0</v>
      </c>
      <c r="K67" s="99" t="str">
        <f>IF(ISERROR(VLOOKUP($B67,'Race 5'!$K$11:$Q$38,6,FALSE))," ",VLOOKUP($B67,'Race 5'!$K$11:$Q$38,6,FALSE))</f>
        <v xml:space="preserve"> </v>
      </c>
      <c r="L67" s="58" t="str">
        <f>IF(ISERROR(VLOOKUP($B67,'Race 5'!$K$11:$Q$38,7,FALSE)),"0",VLOOKUP($B67,'Race 5'!$K$11:$Q$38,7,FALSE))</f>
        <v>0</v>
      </c>
      <c r="M67" s="99" t="str">
        <f>IF(ISERROR(VLOOKUP($B67,'Race 6'!$K$11:$Q$45,6,FALSE))," ",VLOOKUP($B67,'Race 6'!$K$11:$Q$45,6,FALSE))</f>
        <v xml:space="preserve"> </v>
      </c>
      <c r="N67" s="58" t="str">
        <f>IF(ISERROR(VLOOKUP($B67,'Race 6'!$K$11:$Q$45,7,FALSE)),"0",VLOOKUP($B67,'Race 6'!$K$11:$Q$45,7,FALSE))</f>
        <v>0</v>
      </c>
      <c r="O67" s="99" t="str">
        <f>IF(ISERROR(VLOOKUP($B67,'Race 7'!$K$11:$Q$38,6,FALSE))," ",VLOOKUP($B67,'Race 7'!$K$11:$Q$38,6,FALSE))</f>
        <v xml:space="preserve"> </v>
      </c>
      <c r="P67" s="58" t="str">
        <f>IF(ISERROR(VLOOKUP($B67,'Race 7'!$K$11:$Q$38,7,FALSE)),"0",VLOOKUP($B67,'Race 7'!$K$11:$Q$38,7,FALSE))</f>
        <v>0</v>
      </c>
      <c r="Q67" s="99" t="str">
        <f>IF(ISERROR(VLOOKUP($B67,'Race 8'!$K$11:$Q$35,6,FALSE))," ",VLOOKUP($B67,'Race 8'!$K$11:$Q$35,6,FALSE))</f>
        <v xml:space="preserve"> </v>
      </c>
      <c r="R67" s="58" t="str">
        <f>IF(ISERROR(VLOOKUP($B67,'Race 8'!$K$11:$Q$35,7,FALSE)),"0",VLOOKUP($B67,'Race 8'!$K$11:$Q$35,7,FALSE))</f>
        <v>0</v>
      </c>
      <c r="S67" s="99" t="str">
        <f>IF(ISERROR(VLOOKUP($B67,'Race 9'!$K$11:$Q$29,6,FALSE))," ",VLOOKUP($B67,'Race 9'!$K$11:$Q$29,6,FALSE))</f>
        <v xml:space="preserve"> </v>
      </c>
      <c r="T67" s="58" t="str">
        <f>IF(ISERROR(VLOOKUP($B67,'Race 9'!$K$11:$Q$29,7,FALSE)),"0",VLOOKUP($B67,'Race 9'!$K$11:$Q$29,7,FALSE))</f>
        <v>0</v>
      </c>
      <c r="U67" s="99" t="str">
        <f>IF(ISERROR(VLOOKUP($B67,'Race 10'!$K$11:$Q$35,6,FALSE))," ",VLOOKUP($B67,'Race 10'!$K$11:$Q$35,6,FALSE))</f>
        <v xml:space="preserve"> </v>
      </c>
      <c r="V67" s="58" t="str">
        <f>IF(ISERROR(VLOOKUP($B67,'Race 10'!$K$11:$Q$35,7,FALSE)),"0",VLOOKUP($B67,'Race 10'!$K$11:$Q$35,7,FALSE))</f>
        <v>0</v>
      </c>
      <c r="W67" s="99" t="str">
        <f>IF(ISERROR(VLOOKUP($B67,'Race 11'!$K$11:$Q$38,6,FALSE))," ",VLOOKUP($B67,'Race 11'!$K$11:$Q$38,6,FALSE))</f>
        <v xml:space="preserve"> </v>
      </c>
      <c r="X67" s="58" t="str">
        <f>IF(ISERROR(VLOOKUP($B67,'Race 11'!$K$11:$Q$38,7,FALSE)),"0",VLOOKUP($B67,'Race 11'!$K$11:$Q$38,7,FALSE))</f>
        <v>0</v>
      </c>
      <c r="Y67" s="99" t="str">
        <f>IF(ISERROR(VLOOKUP($B67,'Race 12'!$K$11:$Q$42,6,FALSE))," ",VLOOKUP($B67,'Race 12'!$K$11:$Q$42,6,FALSE))</f>
        <v xml:space="preserve"> </v>
      </c>
      <c r="Z67" s="58" t="str">
        <f>IF(ISERROR(VLOOKUP($B67,'Race 12'!$K$11:$Q$42,7,FALSE)),"0",VLOOKUP($B67,'Race 12'!$K$11:$Q$42,7,FALSE))</f>
        <v>0</v>
      </c>
      <c r="AA67" s="100">
        <f t="shared" si="4"/>
        <v>18</v>
      </c>
      <c r="AB67" s="54">
        <f t="shared" si="5"/>
        <v>1</v>
      </c>
      <c r="AC67" s="5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48">
      <c r="A68" s="35">
        <v>4</v>
      </c>
      <c r="B68" s="56" t="s">
        <v>736</v>
      </c>
      <c r="C68" s="99">
        <f>IF(ISERROR(VLOOKUP(B68,'Race 1'!$K$11:$Q$30,6,FALSE))," ",VLOOKUP(B68,'Race 1'!$K$11:$Q$30,6,FALSE))</f>
        <v>0.55738317757009348</v>
      </c>
      <c r="D68" s="58">
        <f>IF(ISERROR(VLOOKUP(B68,'Race 1'!$K$11:$Q$30,7,FALSE)),"0",VLOOKUP(B68,'Race 1'!$K$11:$Q$30,7,FALSE))</f>
        <v>17</v>
      </c>
      <c r="E68" s="99" t="str">
        <f>IF(ISERROR(VLOOKUP($B68,'Race 2'!$K$11:$Q$25,6,FALSE))," ",VLOOKUP($B68,'Race 2'!$K$11:$Q$25,6,FALSE))</f>
        <v xml:space="preserve"> </v>
      </c>
      <c r="F68" s="58" t="str">
        <f>IF(ISERROR(VLOOKUP($B68,'Race 2'!$K$11:$Q$25,7,FALSE)),"0",VLOOKUP($B68,'Race 2'!$K$11:$Q$25,7,FALSE))</f>
        <v>0</v>
      </c>
      <c r="G68" s="99" t="str">
        <f>IF(ISERROR(VLOOKUP($B68,'Race 3'!$K$11:$Q$36,6,FALSE))," ",VLOOKUP($B68,'Race 3'!$K$11:$Q$36,6,FALSE))</f>
        <v xml:space="preserve"> </v>
      </c>
      <c r="H68" s="58" t="str">
        <f>IF(ISERROR(VLOOKUP($B68,'Race 3'!$K$11:$Q$36,7,FALSE)),"0",VLOOKUP($B68,'Race 3'!$K$11:$Q$36,7,FALSE))</f>
        <v>0</v>
      </c>
      <c r="I68" s="99" t="str">
        <f>IF(ISERROR(VLOOKUP($B68,'Race 4'!$K$11:$Q$30,6,FALSE))," ",VLOOKUP($B68,'Race 4'!$K$11:$Q$30,6,FALSE))</f>
        <v xml:space="preserve"> </v>
      </c>
      <c r="J68" s="58" t="str">
        <f>IF(ISERROR(VLOOKUP($B68,'Race 4'!$K$11:$Q$30,7,FALSE)),"0",VLOOKUP($B68,'Race 4'!$K$11:$Q$30,7,FALSE))</f>
        <v>0</v>
      </c>
      <c r="K68" s="99" t="str">
        <f>IF(ISERROR(VLOOKUP($B68,'Race 5'!$K$11:$Q$38,6,FALSE))," ",VLOOKUP($B68,'Race 5'!$K$11:$Q$38,6,FALSE))</f>
        <v xml:space="preserve"> </v>
      </c>
      <c r="L68" s="58" t="str">
        <f>IF(ISERROR(VLOOKUP($B68,'Race 5'!$K$11:$Q$38,7,FALSE)),"0",VLOOKUP($B68,'Race 5'!$K$11:$Q$38,7,FALSE))</f>
        <v>0</v>
      </c>
      <c r="M68" s="99" t="str">
        <f>IF(ISERROR(VLOOKUP($B68,'Race 6'!$K$11:$Q$45,6,FALSE))," ",VLOOKUP($B68,'Race 6'!$K$11:$Q$45,6,FALSE))</f>
        <v xml:space="preserve"> </v>
      </c>
      <c r="N68" s="58" t="str">
        <f>IF(ISERROR(VLOOKUP($B68,'Race 6'!$K$11:$Q$45,7,FALSE)),"0",VLOOKUP($B68,'Race 6'!$K$11:$Q$45,7,FALSE))</f>
        <v>0</v>
      </c>
      <c r="O68" s="99" t="str">
        <f>IF(ISERROR(VLOOKUP($B68,'Race 7'!$K$11:$Q$38,6,FALSE))," ",VLOOKUP($B68,'Race 7'!$K$11:$Q$38,6,FALSE))</f>
        <v xml:space="preserve"> </v>
      </c>
      <c r="P68" s="58" t="str">
        <f>IF(ISERROR(VLOOKUP($B68,'Race 7'!$K$11:$Q$38,7,FALSE)),"0",VLOOKUP($B68,'Race 7'!$K$11:$Q$38,7,FALSE))</f>
        <v>0</v>
      </c>
      <c r="Q68" s="99" t="str">
        <f>IF(ISERROR(VLOOKUP($B68,'Race 8'!$K$11:$Q$35,6,FALSE))," ",VLOOKUP($B68,'Race 8'!$K$11:$Q$35,6,FALSE))</f>
        <v xml:space="preserve"> </v>
      </c>
      <c r="R68" s="58" t="str">
        <f>IF(ISERROR(VLOOKUP($B68,'Race 8'!$K$11:$Q$35,7,FALSE)),"0",VLOOKUP($B68,'Race 8'!$K$11:$Q$35,7,FALSE))</f>
        <v>0</v>
      </c>
      <c r="S68" s="99" t="str">
        <f>IF(ISERROR(VLOOKUP($B68,'Race 9'!$K$11:$Q$29,6,FALSE))," ",VLOOKUP($B68,'Race 9'!$K$11:$Q$29,6,FALSE))</f>
        <v xml:space="preserve"> </v>
      </c>
      <c r="T68" s="58" t="str">
        <f>IF(ISERROR(VLOOKUP($B68,'Race 9'!$K$11:$Q$29,7,FALSE)),"0",VLOOKUP($B68,'Race 9'!$K$11:$Q$29,7,FALSE))</f>
        <v>0</v>
      </c>
      <c r="U68" s="99" t="str">
        <f>IF(ISERROR(VLOOKUP($B68,'Race 10'!$K$11:$Q$35,6,FALSE))," ",VLOOKUP($B68,'Race 10'!$K$11:$Q$35,6,FALSE))</f>
        <v xml:space="preserve"> </v>
      </c>
      <c r="V68" s="58" t="str">
        <f>IF(ISERROR(VLOOKUP($B68,'Race 10'!$K$11:$Q$35,7,FALSE)),"0",VLOOKUP($B68,'Race 10'!$K$11:$Q$35,7,FALSE))</f>
        <v>0</v>
      </c>
      <c r="W68" s="99" t="str">
        <f>IF(ISERROR(VLOOKUP($B68,'Race 11'!$K$11:$Q$38,6,FALSE))," ",VLOOKUP($B68,'Race 11'!$K$11:$Q$38,6,FALSE))</f>
        <v xml:space="preserve"> </v>
      </c>
      <c r="X68" s="58" t="str">
        <f>IF(ISERROR(VLOOKUP($B68,'Race 11'!$K$11:$Q$38,7,FALSE)),"0",VLOOKUP($B68,'Race 11'!$K$11:$Q$38,7,FALSE))</f>
        <v>0</v>
      </c>
      <c r="Y68" s="99" t="str">
        <f>IF(ISERROR(VLOOKUP($B68,'Race 12'!$K$11:$Q$42,6,FALSE))," ",VLOOKUP($B68,'Race 12'!$K$11:$Q$42,6,FALSE))</f>
        <v xml:space="preserve"> </v>
      </c>
      <c r="Z68" s="58" t="str">
        <f>IF(ISERROR(VLOOKUP($B68,'Race 12'!$K$11:$Q$42,7,FALSE)),"0",VLOOKUP($B68,'Race 12'!$K$11:$Q$42,7,FALSE))</f>
        <v>0</v>
      </c>
      <c r="AA68" s="100">
        <f t="shared" si="4"/>
        <v>17</v>
      </c>
      <c r="AB68" s="54">
        <f t="shared" si="5"/>
        <v>1</v>
      </c>
      <c r="AC68" s="5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</row>
    <row r="69" spans="1:48">
      <c r="A69" s="35">
        <v>5</v>
      </c>
      <c r="B69" s="56" t="s">
        <v>246</v>
      </c>
      <c r="C69" s="99">
        <f>IF(ISERROR(VLOOKUP(B69,'Race 1'!$K$11:$Q$30,6,FALSE))," ",VLOOKUP(B69,'Race 1'!$K$11:$Q$30,6,FALSE))</f>
        <v>0.48220559034672367</v>
      </c>
      <c r="D69" s="58">
        <f>IF(ISERROR(VLOOKUP(B69,'Race 1'!$K$11:$Q$30,7,FALSE)),"0",VLOOKUP(B69,'Race 1'!$K$11:$Q$30,7,FALSE))</f>
        <v>16</v>
      </c>
      <c r="E69" s="99" t="str">
        <f>IF(ISERROR(VLOOKUP($B69,'Race 2'!$K$11:$Q$25,6,FALSE))," ",VLOOKUP($B69,'Race 2'!$K$11:$Q$25,6,FALSE))</f>
        <v xml:space="preserve"> </v>
      </c>
      <c r="F69" s="58" t="str">
        <f>IF(ISERROR(VLOOKUP($B69,'Race 2'!$K$11:$Q$25,7,FALSE)),"0",VLOOKUP($B69,'Race 2'!$K$11:$Q$25,7,FALSE))</f>
        <v>0</v>
      </c>
      <c r="G69" s="99" t="str">
        <f>IF(ISERROR(VLOOKUP($B69,'Race 3'!$K$11:$Q$36,6,FALSE))," ",VLOOKUP($B69,'Race 3'!$K$11:$Q$36,6,FALSE))</f>
        <v xml:space="preserve"> </v>
      </c>
      <c r="H69" s="58" t="str">
        <f>IF(ISERROR(VLOOKUP($B69,'Race 3'!$K$11:$Q$36,7,FALSE)),"0",VLOOKUP($B69,'Race 3'!$K$11:$Q$36,7,FALSE))</f>
        <v>0</v>
      </c>
      <c r="I69" s="99" t="str">
        <f>IF(ISERROR(VLOOKUP($B69,'Race 4'!$K$11:$Q$30,6,FALSE))," ",VLOOKUP($B69,'Race 4'!$K$11:$Q$30,6,FALSE))</f>
        <v xml:space="preserve"> </v>
      </c>
      <c r="J69" s="58" t="str">
        <f>IF(ISERROR(VLOOKUP($B69,'Race 4'!$K$11:$Q$30,7,FALSE)),"0",VLOOKUP($B69,'Race 4'!$K$11:$Q$30,7,FALSE))</f>
        <v>0</v>
      </c>
      <c r="K69" s="99" t="str">
        <f>IF(ISERROR(VLOOKUP($B69,'Race 5'!$K$11:$Q$38,6,FALSE))," ",VLOOKUP($B69,'Race 5'!$K$11:$Q$38,6,FALSE))</f>
        <v xml:space="preserve"> </v>
      </c>
      <c r="L69" s="58" t="str">
        <f>IF(ISERROR(VLOOKUP($B69,'Race 5'!$K$11:$Q$38,7,FALSE)),"0",VLOOKUP($B69,'Race 5'!$K$11:$Q$38,7,FALSE))</f>
        <v>0</v>
      </c>
      <c r="M69" s="99" t="str">
        <f>IF(ISERROR(VLOOKUP($B69,'Race 6'!$K$11:$Q$45,6,FALSE))," ",VLOOKUP($B69,'Race 6'!$K$11:$Q$45,6,FALSE))</f>
        <v xml:space="preserve"> </v>
      </c>
      <c r="N69" s="58" t="str">
        <f>IF(ISERROR(VLOOKUP($B69,'Race 6'!$K$11:$Q$45,7,FALSE)),"0",VLOOKUP($B69,'Race 6'!$K$11:$Q$45,7,FALSE))</f>
        <v>0</v>
      </c>
      <c r="O69" s="99" t="str">
        <f>IF(ISERROR(VLOOKUP($B69,'Race 7'!$K$11:$Q$38,6,FALSE))," ",VLOOKUP($B69,'Race 7'!$K$11:$Q$38,6,FALSE))</f>
        <v xml:space="preserve"> </v>
      </c>
      <c r="P69" s="58" t="str">
        <f>IF(ISERROR(VLOOKUP($B69,'Race 7'!$K$11:$Q$38,7,FALSE)),"0",VLOOKUP($B69,'Race 7'!$K$11:$Q$38,7,FALSE))</f>
        <v>0</v>
      </c>
      <c r="Q69" s="99" t="str">
        <f>IF(ISERROR(VLOOKUP($B69,'Race 8'!$K$11:$Q$35,6,FALSE))," ",VLOOKUP($B69,'Race 8'!$K$11:$Q$35,6,FALSE))</f>
        <v xml:space="preserve"> </v>
      </c>
      <c r="R69" s="58" t="str">
        <f>IF(ISERROR(VLOOKUP($B69,'Race 8'!$K$11:$Q$35,7,FALSE)),"0",VLOOKUP($B69,'Race 8'!$K$11:$Q$35,7,FALSE))</f>
        <v>0</v>
      </c>
      <c r="S69" s="99" t="str">
        <f>IF(ISERROR(VLOOKUP($B69,'Race 9'!$K$11:$Q$29,6,FALSE))," ",VLOOKUP($B69,'Race 9'!$K$11:$Q$29,6,FALSE))</f>
        <v xml:space="preserve"> </v>
      </c>
      <c r="T69" s="58" t="str">
        <f>IF(ISERROR(VLOOKUP($B69,'Race 9'!$K$11:$Q$29,7,FALSE)),"0",VLOOKUP($B69,'Race 9'!$K$11:$Q$29,7,FALSE))</f>
        <v>0</v>
      </c>
      <c r="U69" s="99" t="str">
        <f>IF(ISERROR(VLOOKUP($B69,'Race 10'!$K$11:$Q$35,6,FALSE))," ",VLOOKUP($B69,'Race 10'!$K$11:$Q$35,6,FALSE))</f>
        <v xml:space="preserve"> </v>
      </c>
      <c r="V69" s="58" t="str">
        <f>IF(ISERROR(VLOOKUP($B69,'Race 10'!$K$11:$Q$35,7,FALSE)),"0",VLOOKUP($B69,'Race 10'!$K$11:$Q$35,7,FALSE))</f>
        <v>0</v>
      </c>
      <c r="W69" s="99" t="str">
        <f>IF(ISERROR(VLOOKUP($B69,'Race 11'!$K$11:$Q$38,6,FALSE))," ",VLOOKUP($B69,'Race 11'!$K$11:$Q$38,6,FALSE))</f>
        <v xml:space="preserve"> </v>
      </c>
      <c r="X69" s="58" t="str">
        <f>IF(ISERROR(VLOOKUP($B69,'Race 11'!$K$11:$Q$38,7,FALSE)),"0",VLOOKUP($B69,'Race 11'!$K$11:$Q$38,7,FALSE))</f>
        <v>0</v>
      </c>
      <c r="Y69" s="99" t="str">
        <f>IF(ISERROR(VLOOKUP($B69,'Race 12'!$K$11:$Q$42,6,FALSE))," ",VLOOKUP($B69,'Race 12'!$K$11:$Q$42,6,FALSE))</f>
        <v xml:space="preserve"> </v>
      </c>
      <c r="Z69" s="58" t="str">
        <f>IF(ISERROR(VLOOKUP($B69,'Race 12'!$K$11:$Q$42,7,FALSE)),"0",VLOOKUP($B69,'Race 12'!$K$11:$Q$42,7,FALSE))</f>
        <v>0</v>
      </c>
      <c r="AA69" s="100">
        <f t="shared" si="4"/>
        <v>16</v>
      </c>
      <c r="AB69" s="54">
        <f t="shared" si="5"/>
        <v>1</v>
      </c>
      <c r="AC69" s="55"/>
      <c r="AD69" s="3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</row>
    <row r="70" spans="1:48">
      <c r="A70" s="35">
        <v>6</v>
      </c>
      <c r="B70" s="56"/>
      <c r="C70" s="99" t="str">
        <f>IF(ISERROR(VLOOKUP(B70,'Race 1'!$K$11:$Q$30,6,FALSE))," ",VLOOKUP(B70,'Race 1'!$K$11:$Q$30,6,FALSE))</f>
        <v xml:space="preserve"> </v>
      </c>
      <c r="D70" s="58" t="str">
        <f>IF(ISERROR(VLOOKUP(B70,'Race 1'!$K$11:$Q$30,7,FALSE)),"0",VLOOKUP(B70,'Race 1'!$K$11:$Q$30,7,FALSE))</f>
        <v>0</v>
      </c>
      <c r="E70" s="99" t="str">
        <f>IF(ISERROR(VLOOKUP($B70,'Race 2'!$K$11:$Q$25,6,FALSE))," ",VLOOKUP($B70,'Race 2'!$K$11:$Q$25,6,FALSE))</f>
        <v xml:space="preserve"> </v>
      </c>
      <c r="F70" s="58" t="str">
        <f>IF(ISERROR(VLOOKUP($B70,'Race 2'!$K$11:$Q$25,7,FALSE)),"0",VLOOKUP($B70,'Race 2'!$K$11:$Q$25,7,FALSE))</f>
        <v>0</v>
      </c>
      <c r="G70" s="99" t="str">
        <f>IF(ISERROR(VLOOKUP($B70,'Race 3'!$K$11:$Q$36,6,FALSE))," ",VLOOKUP($B70,'Race 3'!$K$11:$Q$36,6,FALSE))</f>
        <v xml:space="preserve"> </v>
      </c>
      <c r="H70" s="58" t="str">
        <f>IF(ISERROR(VLOOKUP($B70,'Race 3'!$K$11:$Q$36,7,FALSE)),"0",VLOOKUP($B70,'Race 3'!$K$11:$Q$36,7,FALSE))</f>
        <v>0</v>
      </c>
      <c r="I70" s="99" t="str">
        <f>IF(ISERROR(VLOOKUP($B70,'Race 4'!$K$11:$Q$30,6,FALSE))," ",VLOOKUP($B70,'Race 4'!$K$11:$Q$30,6,FALSE))</f>
        <v xml:space="preserve"> </v>
      </c>
      <c r="J70" s="58" t="str">
        <f>IF(ISERROR(VLOOKUP($B70,'Race 4'!$K$11:$Q$30,7,FALSE)),"0",VLOOKUP($B70,'Race 4'!$K$11:$Q$30,7,FALSE))</f>
        <v>0</v>
      </c>
      <c r="K70" s="99" t="str">
        <f>IF(ISERROR(VLOOKUP($B70,'Race 5'!$K$11:$Q$38,6,FALSE))," ",VLOOKUP($B70,'Race 5'!$K$11:$Q$38,6,FALSE))</f>
        <v xml:space="preserve"> </v>
      </c>
      <c r="L70" s="58" t="str">
        <f>IF(ISERROR(VLOOKUP($B70,'Race 5'!$K$11:$Q$38,7,FALSE)),"0",VLOOKUP($B70,'Race 5'!$K$11:$Q$38,7,FALSE))</f>
        <v>0</v>
      </c>
      <c r="M70" s="99" t="str">
        <f>IF(ISERROR(VLOOKUP($B70,'Race 6'!$K$11:$Q$45,6,FALSE))," ",VLOOKUP($B70,'Race 6'!$K$11:$Q$45,6,FALSE))</f>
        <v xml:space="preserve"> </v>
      </c>
      <c r="N70" s="58" t="str">
        <f>IF(ISERROR(VLOOKUP($B70,'Race 6'!$K$11:$Q$45,7,FALSE)),"0",VLOOKUP($B70,'Race 6'!$K$11:$Q$45,7,FALSE))</f>
        <v>0</v>
      </c>
      <c r="O70" s="99" t="str">
        <f>IF(ISERROR(VLOOKUP($B70,'Race 7'!$K$11:$Q$38,6,FALSE))," ",VLOOKUP($B70,'Race 7'!$K$11:$Q$38,6,FALSE))</f>
        <v xml:space="preserve"> </v>
      </c>
      <c r="P70" s="58" t="str">
        <f>IF(ISERROR(VLOOKUP($B70,'Race 7'!$K$11:$Q$38,7,FALSE)),"0",VLOOKUP($B70,'Race 7'!$K$11:$Q$38,7,FALSE))</f>
        <v>0</v>
      </c>
      <c r="Q70" s="99" t="str">
        <f>IF(ISERROR(VLOOKUP($B70,'Race 8'!$K$11:$Q$35,6,FALSE))," ",VLOOKUP($B70,'Race 8'!$K$11:$Q$35,6,FALSE))</f>
        <v xml:space="preserve"> </v>
      </c>
      <c r="R70" s="58" t="str">
        <f>IF(ISERROR(VLOOKUP($B70,'Race 8'!$K$11:$Q$35,7,FALSE)),"0",VLOOKUP($B70,'Race 8'!$K$11:$Q$35,7,FALSE))</f>
        <v>0</v>
      </c>
      <c r="S70" s="99" t="str">
        <f>IF(ISERROR(VLOOKUP($B70,'Race 9'!$K$11:$Q$29,6,FALSE))," ",VLOOKUP($B70,'Race 9'!$K$11:$Q$29,6,FALSE))</f>
        <v xml:space="preserve"> </v>
      </c>
      <c r="T70" s="58" t="str">
        <f>IF(ISERROR(VLOOKUP($B70,'Race 9'!$K$11:$Q$29,7,FALSE)),"0",VLOOKUP($B70,'Race 9'!$K$11:$Q$29,7,FALSE))</f>
        <v>0</v>
      </c>
      <c r="U70" s="99" t="str">
        <f>IF(ISERROR(VLOOKUP($B70,'Race 10'!$K$11:$Q$35,6,FALSE))," ",VLOOKUP($B70,'Race 10'!$K$11:$Q$35,6,FALSE))</f>
        <v xml:space="preserve"> </v>
      </c>
      <c r="V70" s="58" t="str">
        <f>IF(ISERROR(VLOOKUP($B70,'Race 10'!$K$11:$Q$35,7,FALSE)),"0",VLOOKUP($B70,'Race 10'!$K$11:$Q$35,7,FALSE))</f>
        <v>0</v>
      </c>
      <c r="W70" s="99" t="str">
        <f>IF(ISERROR(VLOOKUP($B70,'Race 11'!$K$11:$Q$38,6,FALSE))," ",VLOOKUP($B70,'Race 11'!$K$11:$Q$38,6,FALSE))</f>
        <v xml:space="preserve"> </v>
      </c>
      <c r="X70" s="58" t="str">
        <f>IF(ISERROR(VLOOKUP($B70,'Race 11'!$K$11:$Q$38,7,FALSE)),"0",VLOOKUP($B70,'Race 11'!$K$11:$Q$38,7,FALSE))</f>
        <v>0</v>
      </c>
      <c r="Y70" s="99" t="str">
        <f>IF(ISERROR(VLOOKUP($B70,'Race 12'!$K$11:$Q$42,6,FALSE))," ",VLOOKUP($B70,'Race 12'!$K$11:$Q$42,6,FALSE))</f>
        <v xml:space="preserve"> </v>
      </c>
      <c r="Z70" s="58" t="str">
        <f>IF(ISERROR(VLOOKUP($B70,'Race 12'!$K$11:$Q$42,7,FALSE)),"0",VLOOKUP($B70,'Race 12'!$K$11:$Q$42,7,FALSE))</f>
        <v>0</v>
      </c>
      <c r="AA70" s="100">
        <f t="shared" si="4"/>
        <v>0</v>
      </c>
      <c r="AB70" s="54">
        <f t="shared" si="5"/>
        <v>0</v>
      </c>
      <c r="AC70" s="5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</row>
    <row r="71" spans="1:48">
      <c r="A71" s="35">
        <v>7</v>
      </c>
      <c r="B71" s="56"/>
      <c r="C71" s="99" t="str">
        <f>IF(ISERROR(VLOOKUP(B71,'Race 1'!$K$11:$Q$30,6,FALSE))," ",VLOOKUP(B71,'Race 1'!$K$11:$Q$30,6,FALSE))</f>
        <v xml:space="preserve"> </v>
      </c>
      <c r="D71" s="58" t="str">
        <f>IF(ISERROR(VLOOKUP(B71,'Race 1'!$K$11:$Q$30,7,FALSE)),"0",VLOOKUP(B71,'Race 1'!$K$11:$Q$30,7,FALSE))</f>
        <v>0</v>
      </c>
      <c r="E71" s="99" t="str">
        <f>IF(ISERROR(VLOOKUP($B71,'Race 2'!$K$11:$Q$25,6,FALSE))," ",VLOOKUP($B71,'Race 2'!$K$11:$Q$25,6,FALSE))</f>
        <v xml:space="preserve"> </v>
      </c>
      <c r="F71" s="58" t="str">
        <f>IF(ISERROR(VLOOKUP($B71,'Race 2'!$K$11:$Q$25,7,FALSE)),"0",VLOOKUP($B71,'Race 2'!$K$11:$Q$25,7,FALSE))</f>
        <v>0</v>
      </c>
      <c r="G71" s="99" t="str">
        <f>IF(ISERROR(VLOOKUP($B71,'Race 3'!$K$11:$Q$36,6,FALSE))," ",VLOOKUP($B71,'Race 3'!$K$11:$Q$36,6,FALSE))</f>
        <v xml:space="preserve"> </v>
      </c>
      <c r="H71" s="58" t="str">
        <f>IF(ISERROR(VLOOKUP($B71,'Race 3'!$K$11:$Q$36,7,FALSE)),"0",VLOOKUP($B71,'Race 3'!$K$11:$Q$36,7,FALSE))</f>
        <v>0</v>
      </c>
      <c r="I71" s="99" t="str">
        <f>IF(ISERROR(VLOOKUP($B71,'Race 4'!$K$11:$Q$30,6,FALSE))," ",VLOOKUP($B71,'Race 4'!$K$11:$Q$30,6,FALSE))</f>
        <v xml:space="preserve"> </v>
      </c>
      <c r="J71" s="58" t="str">
        <f>IF(ISERROR(VLOOKUP($B71,'Race 4'!$K$11:$Q$30,7,FALSE)),"0",VLOOKUP($B71,'Race 4'!$K$11:$Q$30,7,FALSE))</f>
        <v>0</v>
      </c>
      <c r="K71" s="99" t="str">
        <f>IF(ISERROR(VLOOKUP($B71,'Race 5'!$K$11:$Q$38,6,FALSE))," ",VLOOKUP($B71,'Race 5'!$K$11:$Q$38,6,FALSE))</f>
        <v xml:space="preserve"> </v>
      </c>
      <c r="L71" s="58" t="str">
        <f>IF(ISERROR(VLOOKUP($B71,'Race 5'!$K$11:$Q$38,7,FALSE)),"0",VLOOKUP($B71,'Race 5'!$K$11:$Q$38,7,FALSE))</f>
        <v>0</v>
      </c>
      <c r="M71" s="99" t="str">
        <f>IF(ISERROR(VLOOKUP($B71,'Race 6'!$K$11:$Q$45,6,FALSE))," ",VLOOKUP($B71,'Race 6'!$K$11:$Q$45,6,FALSE))</f>
        <v xml:space="preserve"> </v>
      </c>
      <c r="N71" s="58" t="str">
        <f>IF(ISERROR(VLOOKUP($B71,'Race 6'!$K$11:$Q$45,7,FALSE)),"0",VLOOKUP($B71,'Race 6'!$K$11:$Q$45,7,FALSE))</f>
        <v>0</v>
      </c>
      <c r="O71" s="99" t="str">
        <f>IF(ISERROR(VLOOKUP($B71,'Race 7'!$K$11:$Q$38,6,FALSE))," ",VLOOKUP($B71,'Race 7'!$K$11:$Q$38,6,FALSE))</f>
        <v xml:space="preserve"> </v>
      </c>
      <c r="P71" s="58" t="str">
        <f>IF(ISERROR(VLOOKUP($B71,'Race 7'!$K$11:$Q$38,7,FALSE)),"0",VLOOKUP($B71,'Race 7'!$K$11:$Q$38,7,FALSE))</f>
        <v>0</v>
      </c>
      <c r="Q71" s="99" t="str">
        <f>IF(ISERROR(VLOOKUP($B71,'Race 8'!$K$11:$Q$35,6,FALSE))," ",VLOOKUP($B71,'Race 8'!$K$11:$Q$35,6,FALSE))</f>
        <v xml:space="preserve"> </v>
      </c>
      <c r="R71" s="58" t="str">
        <f>IF(ISERROR(VLOOKUP($B71,'Race 8'!$K$11:$Q$35,7,FALSE)),"0",VLOOKUP($B71,'Race 8'!$K$11:$Q$35,7,FALSE))</f>
        <v>0</v>
      </c>
      <c r="S71" s="99" t="str">
        <f>IF(ISERROR(VLOOKUP($B71,'Race 9'!$K$11:$Q$29,6,FALSE))," ",VLOOKUP($B71,'Race 9'!$K$11:$Q$29,6,FALSE))</f>
        <v xml:space="preserve"> </v>
      </c>
      <c r="T71" s="58" t="str">
        <f>IF(ISERROR(VLOOKUP($B71,'Race 9'!$K$11:$Q$29,7,FALSE)),"0",VLOOKUP($B71,'Race 9'!$K$11:$Q$29,7,FALSE))</f>
        <v>0</v>
      </c>
      <c r="U71" s="99" t="str">
        <f>IF(ISERROR(VLOOKUP($B71,'Race 10'!$K$11:$Q$35,6,FALSE))," ",VLOOKUP($B71,'Race 10'!$K$11:$Q$35,6,FALSE))</f>
        <v xml:space="preserve"> </v>
      </c>
      <c r="V71" s="58" t="str">
        <f>IF(ISERROR(VLOOKUP($B71,'Race 10'!$K$11:$Q$35,7,FALSE)),"0",VLOOKUP($B71,'Race 10'!$K$11:$Q$35,7,FALSE))</f>
        <v>0</v>
      </c>
      <c r="W71" s="99" t="str">
        <f>IF(ISERROR(VLOOKUP($B71,'Race 11'!$K$11:$Q$38,6,FALSE))," ",VLOOKUP($B71,'Race 11'!$K$11:$Q$38,6,FALSE))</f>
        <v xml:space="preserve"> </v>
      </c>
      <c r="X71" s="58" t="str">
        <f>IF(ISERROR(VLOOKUP($B71,'Race 11'!$K$11:$Q$38,7,FALSE)),"0",VLOOKUP($B71,'Race 11'!$K$11:$Q$38,7,FALSE))</f>
        <v>0</v>
      </c>
      <c r="Y71" s="99" t="str">
        <f>IF(ISERROR(VLOOKUP($B71,'Race 12'!$K$11:$Q$42,6,FALSE))," ",VLOOKUP($B71,'Race 12'!$K$11:$Q$42,6,FALSE))</f>
        <v xml:space="preserve"> </v>
      </c>
      <c r="Z71" s="58" t="str">
        <f>IF(ISERROR(VLOOKUP($B71,'Race 12'!$K$11:$Q$42,7,FALSE)),"0",VLOOKUP($B71,'Race 12'!$K$11:$Q$42,7,FALSE))</f>
        <v>0</v>
      </c>
      <c r="AA71" s="100">
        <f t="shared" si="4"/>
        <v>0</v>
      </c>
      <c r="AB71" s="54">
        <f t="shared" si="5"/>
        <v>0</v>
      </c>
      <c r="AC71" s="53"/>
      <c r="AD71" s="34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</row>
    <row r="72" spans="1:48">
      <c r="A72" s="35">
        <v>8</v>
      </c>
      <c r="B72" s="56"/>
      <c r="C72" s="99" t="str">
        <f>IF(ISERROR(VLOOKUP(B72,'Race 1'!$K$11:$Q$30,6,FALSE))," ",VLOOKUP(B72,'Race 1'!$K$11:$Q$30,6,FALSE))</f>
        <v xml:space="preserve"> </v>
      </c>
      <c r="D72" s="58" t="str">
        <f>IF(ISERROR(VLOOKUP(B72,'Race 1'!$K$11:$Q$30,7,FALSE)),"0",VLOOKUP(B72,'Race 1'!$K$11:$Q$30,7,FALSE))</f>
        <v>0</v>
      </c>
      <c r="E72" s="99" t="str">
        <f>IF(ISERROR(VLOOKUP($B72,'Race 2'!$K$11:$Q$25,6,FALSE))," ",VLOOKUP($B72,'Race 2'!$K$11:$Q$25,6,FALSE))</f>
        <v xml:space="preserve"> </v>
      </c>
      <c r="F72" s="58" t="str">
        <f>IF(ISERROR(VLOOKUP($B72,'Race 2'!$K$11:$Q$25,7,FALSE)),"0",VLOOKUP($B72,'Race 2'!$K$11:$Q$25,7,FALSE))</f>
        <v>0</v>
      </c>
      <c r="G72" s="99" t="str">
        <f>IF(ISERROR(VLOOKUP($B72,'Race 3'!$K$11:$Q$36,6,FALSE))," ",VLOOKUP($B72,'Race 3'!$K$11:$Q$36,6,FALSE))</f>
        <v xml:space="preserve"> </v>
      </c>
      <c r="H72" s="58" t="str">
        <f>IF(ISERROR(VLOOKUP($B72,'Race 3'!$K$11:$Q$36,7,FALSE)),"0",VLOOKUP($B72,'Race 3'!$K$11:$Q$36,7,FALSE))</f>
        <v>0</v>
      </c>
      <c r="I72" s="99" t="str">
        <f>IF(ISERROR(VLOOKUP($B72,'Race 4'!$K$11:$Q$30,6,FALSE))," ",VLOOKUP($B72,'Race 4'!$K$11:$Q$30,6,FALSE))</f>
        <v xml:space="preserve"> </v>
      </c>
      <c r="J72" s="58" t="str">
        <f>IF(ISERROR(VLOOKUP($B72,'Race 4'!$K$11:$Q$30,7,FALSE)),"0",VLOOKUP($B72,'Race 4'!$K$11:$Q$30,7,FALSE))</f>
        <v>0</v>
      </c>
      <c r="K72" s="99" t="str">
        <f>IF(ISERROR(VLOOKUP($B72,'Race 5'!$K$11:$Q$38,6,FALSE))," ",VLOOKUP($B72,'Race 5'!$K$11:$Q$38,6,FALSE))</f>
        <v xml:space="preserve"> </v>
      </c>
      <c r="L72" s="58" t="str">
        <f>IF(ISERROR(VLOOKUP($B72,'Race 5'!$K$11:$Q$38,7,FALSE)),"0",VLOOKUP($B72,'Race 5'!$K$11:$Q$38,7,FALSE))</f>
        <v>0</v>
      </c>
      <c r="M72" s="99" t="str">
        <f>IF(ISERROR(VLOOKUP($B72,'Race 6'!$K$11:$Q$45,6,FALSE))," ",VLOOKUP($B72,'Race 6'!$K$11:$Q$45,6,FALSE))</f>
        <v xml:space="preserve"> </v>
      </c>
      <c r="N72" s="58" t="str">
        <f>IF(ISERROR(VLOOKUP($B72,'Race 6'!$K$11:$Q$45,7,FALSE)),"0",VLOOKUP($B72,'Race 6'!$K$11:$Q$45,7,FALSE))</f>
        <v>0</v>
      </c>
      <c r="O72" s="99" t="str">
        <f>IF(ISERROR(VLOOKUP($B72,'Race 7'!$K$11:$Q$38,6,FALSE))," ",VLOOKUP($B72,'Race 7'!$K$11:$Q$38,6,FALSE))</f>
        <v xml:space="preserve"> </v>
      </c>
      <c r="P72" s="58" t="str">
        <f>IF(ISERROR(VLOOKUP($B72,'Race 7'!$K$11:$Q$38,7,FALSE)),"0",VLOOKUP($B72,'Race 7'!$K$11:$Q$38,7,FALSE))</f>
        <v>0</v>
      </c>
      <c r="Q72" s="99" t="str">
        <f>IF(ISERROR(VLOOKUP($B72,'Race 8'!$K$11:$Q$35,6,FALSE))," ",VLOOKUP($B72,'Race 8'!$K$11:$Q$35,6,FALSE))</f>
        <v xml:space="preserve"> </v>
      </c>
      <c r="R72" s="58" t="str">
        <f>IF(ISERROR(VLOOKUP($B72,'Race 8'!$K$11:$Q$35,7,FALSE)),"0",VLOOKUP($B72,'Race 8'!$K$11:$Q$35,7,FALSE))</f>
        <v>0</v>
      </c>
      <c r="S72" s="99" t="str">
        <f>IF(ISERROR(VLOOKUP($B72,'Race 9'!$K$11:$Q$29,6,FALSE))," ",VLOOKUP($B72,'Race 9'!$K$11:$Q$29,6,FALSE))</f>
        <v xml:space="preserve"> </v>
      </c>
      <c r="T72" s="58" t="str">
        <f>IF(ISERROR(VLOOKUP($B72,'Race 9'!$K$11:$Q$29,7,FALSE)),"0",VLOOKUP($B72,'Race 9'!$K$11:$Q$29,7,FALSE))</f>
        <v>0</v>
      </c>
      <c r="U72" s="99" t="str">
        <f>IF(ISERROR(VLOOKUP($B72,'Race 10'!$K$11:$Q$35,6,FALSE))," ",VLOOKUP($B72,'Race 10'!$K$11:$Q$35,6,FALSE))</f>
        <v xml:space="preserve"> </v>
      </c>
      <c r="V72" s="58" t="str">
        <f>IF(ISERROR(VLOOKUP($B72,'Race 10'!$K$11:$Q$35,7,FALSE)),"0",VLOOKUP($B72,'Race 10'!$K$11:$Q$35,7,FALSE))</f>
        <v>0</v>
      </c>
      <c r="W72" s="99" t="str">
        <f>IF(ISERROR(VLOOKUP($B72,'Race 11'!$K$11:$Q$38,6,FALSE))," ",VLOOKUP($B72,'Race 11'!$K$11:$Q$38,6,FALSE))</f>
        <v xml:space="preserve"> </v>
      </c>
      <c r="X72" s="58" t="str">
        <f>IF(ISERROR(VLOOKUP($B72,'Race 11'!$K$11:$Q$38,7,FALSE)),"0",VLOOKUP($B72,'Race 11'!$K$11:$Q$38,7,FALSE))</f>
        <v>0</v>
      </c>
      <c r="Y72" s="99" t="str">
        <f>IF(ISERROR(VLOOKUP($B72,'Race 12'!$K$11:$Q$42,6,FALSE))," ",VLOOKUP($B72,'Race 12'!$K$11:$Q$42,6,FALSE))</f>
        <v xml:space="preserve"> </v>
      </c>
      <c r="Z72" s="58" t="str">
        <f>IF(ISERROR(VLOOKUP($B72,'Race 12'!$K$11:$Q$42,7,FALSE)),"0",VLOOKUP($B72,'Race 12'!$K$11:$Q$42,7,FALSE))</f>
        <v>0</v>
      </c>
      <c r="AA72" s="100">
        <f t="shared" si="4"/>
        <v>0</v>
      </c>
      <c r="AB72" s="54">
        <f t="shared" si="5"/>
        <v>0</v>
      </c>
      <c r="AC72" s="55"/>
      <c r="AD72" s="34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</row>
    <row r="73" spans="1:48">
      <c r="A73" s="35">
        <v>9</v>
      </c>
      <c r="B73" s="56"/>
      <c r="C73" s="99" t="str">
        <f>IF(ISERROR(VLOOKUP(B73,'Race 1'!$K$11:$Q$30,6,FALSE))," ",VLOOKUP(B73,'Race 1'!$K$11:$Q$30,6,FALSE))</f>
        <v xml:space="preserve"> </v>
      </c>
      <c r="D73" s="58" t="str">
        <f>IF(ISERROR(VLOOKUP(B73,'Race 1'!$K$11:$Q$30,7,FALSE)),"0",VLOOKUP(B73,'Race 1'!$K$11:$Q$30,7,FALSE))</f>
        <v>0</v>
      </c>
      <c r="E73" s="99" t="str">
        <f>IF(ISERROR(VLOOKUP($B73,'Race 2'!$K$11:$Q$25,6,FALSE))," ",VLOOKUP($B73,'Race 2'!$K$11:$Q$25,6,FALSE))</f>
        <v xml:space="preserve"> </v>
      </c>
      <c r="F73" s="58" t="str">
        <f>IF(ISERROR(VLOOKUP($B73,'Race 2'!$K$11:$Q$25,7,FALSE)),"0",VLOOKUP($B73,'Race 2'!$K$11:$Q$25,7,FALSE))</f>
        <v>0</v>
      </c>
      <c r="G73" s="99" t="str">
        <f>IF(ISERROR(VLOOKUP($B73,'Race 3'!$K$11:$Q$36,6,FALSE))," ",VLOOKUP($B73,'Race 3'!$K$11:$Q$36,6,FALSE))</f>
        <v xml:space="preserve"> </v>
      </c>
      <c r="H73" s="58" t="str">
        <f>IF(ISERROR(VLOOKUP($B73,'Race 3'!$K$11:$Q$36,7,FALSE)),"0",VLOOKUP($B73,'Race 3'!$K$11:$Q$36,7,FALSE))</f>
        <v>0</v>
      </c>
      <c r="I73" s="99" t="str">
        <f>IF(ISERROR(VLOOKUP($B73,'Race 4'!$K$11:$Q$30,6,FALSE))," ",VLOOKUP($B73,'Race 4'!$K$11:$Q$30,6,FALSE))</f>
        <v xml:space="preserve"> </v>
      </c>
      <c r="J73" s="58" t="str">
        <f>IF(ISERROR(VLOOKUP($B73,'Race 4'!$K$11:$Q$30,7,FALSE)),"0",VLOOKUP($B73,'Race 4'!$K$11:$Q$30,7,FALSE))</f>
        <v>0</v>
      </c>
      <c r="K73" s="99" t="str">
        <f>IF(ISERROR(VLOOKUP($B73,'Race 5'!$K$11:$Q$38,6,FALSE))," ",VLOOKUP($B73,'Race 5'!$K$11:$Q$38,6,FALSE))</f>
        <v xml:space="preserve"> </v>
      </c>
      <c r="L73" s="58" t="str">
        <f>IF(ISERROR(VLOOKUP($B73,'Race 5'!$K$11:$Q$38,7,FALSE)),"0",VLOOKUP($B73,'Race 5'!$K$11:$Q$38,7,FALSE))</f>
        <v>0</v>
      </c>
      <c r="M73" s="99" t="str">
        <f>IF(ISERROR(VLOOKUP($B73,'Race 6'!$K$11:$Q$45,6,FALSE))," ",VLOOKUP($B73,'Race 6'!$K$11:$Q$45,6,FALSE))</f>
        <v xml:space="preserve"> </v>
      </c>
      <c r="N73" s="58" t="str">
        <f>IF(ISERROR(VLOOKUP($B73,'Race 6'!$K$11:$Q$45,7,FALSE)),"0",VLOOKUP($B73,'Race 6'!$K$11:$Q$45,7,FALSE))</f>
        <v>0</v>
      </c>
      <c r="O73" s="99" t="str">
        <f>IF(ISERROR(VLOOKUP($B73,'Race 7'!$K$11:$Q$38,6,FALSE))," ",VLOOKUP($B73,'Race 7'!$K$11:$Q$38,6,FALSE))</f>
        <v xml:space="preserve"> </v>
      </c>
      <c r="P73" s="58" t="str">
        <f>IF(ISERROR(VLOOKUP($B73,'Race 7'!$K$11:$Q$38,7,FALSE)),"0",VLOOKUP($B73,'Race 7'!$K$11:$Q$38,7,FALSE))</f>
        <v>0</v>
      </c>
      <c r="Q73" s="99" t="str">
        <f>IF(ISERROR(VLOOKUP($B73,'Race 8'!$K$11:$Q$35,6,FALSE))," ",VLOOKUP($B73,'Race 8'!$K$11:$Q$35,6,FALSE))</f>
        <v xml:space="preserve"> </v>
      </c>
      <c r="R73" s="58" t="str">
        <f>IF(ISERROR(VLOOKUP($B73,'Race 8'!$K$11:$Q$35,7,FALSE)),"0",VLOOKUP($B73,'Race 8'!$K$11:$Q$35,7,FALSE))</f>
        <v>0</v>
      </c>
      <c r="S73" s="99" t="str">
        <f>IF(ISERROR(VLOOKUP($B73,'Race 9'!$K$11:$Q$29,6,FALSE))," ",VLOOKUP($B73,'Race 9'!$K$11:$Q$29,6,FALSE))</f>
        <v xml:space="preserve"> </v>
      </c>
      <c r="T73" s="58" t="str">
        <f>IF(ISERROR(VLOOKUP($B73,'Race 9'!$K$11:$Q$29,7,FALSE)),"0",VLOOKUP($B73,'Race 9'!$K$11:$Q$29,7,FALSE))</f>
        <v>0</v>
      </c>
      <c r="U73" s="99" t="str">
        <f>IF(ISERROR(VLOOKUP($B73,'Race 10'!$K$11:$Q$35,6,FALSE))," ",VLOOKUP($B73,'Race 10'!$K$11:$Q$35,6,FALSE))</f>
        <v xml:space="preserve"> </v>
      </c>
      <c r="V73" s="58" t="str">
        <f>IF(ISERROR(VLOOKUP($B73,'Race 10'!$K$11:$Q$35,7,FALSE)),"0",VLOOKUP($B73,'Race 10'!$K$11:$Q$35,7,FALSE))</f>
        <v>0</v>
      </c>
      <c r="W73" s="99" t="str">
        <f>IF(ISERROR(VLOOKUP($B73,'Race 11'!$K$11:$Q$38,6,FALSE))," ",VLOOKUP($B73,'Race 11'!$K$11:$Q$38,6,FALSE))</f>
        <v xml:space="preserve"> </v>
      </c>
      <c r="X73" s="58" t="str">
        <f>IF(ISERROR(VLOOKUP($B73,'Race 11'!$K$11:$Q$38,7,FALSE)),"0",VLOOKUP($B73,'Race 11'!$K$11:$Q$38,7,FALSE))</f>
        <v>0</v>
      </c>
      <c r="Y73" s="99" t="str">
        <f>IF(ISERROR(VLOOKUP($B73,'Race 12'!$K$11:$Q$42,6,FALSE))," ",VLOOKUP($B73,'Race 12'!$K$11:$Q$42,6,FALSE))</f>
        <v xml:space="preserve"> </v>
      </c>
      <c r="Z73" s="58" t="str">
        <f>IF(ISERROR(VLOOKUP($B73,'Race 12'!$K$11:$Q$42,7,FALSE)),"0",VLOOKUP($B73,'Race 12'!$K$11:$Q$42,7,FALSE))</f>
        <v>0</v>
      </c>
      <c r="AA73" s="100">
        <f t="shared" si="4"/>
        <v>0</v>
      </c>
      <c r="AB73" s="54">
        <f t="shared" si="5"/>
        <v>0</v>
      </c>
      <c r="AC73" s="114"/>
      <c r="AD73" s="34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</row>
    <row r="74" spans="1:48">
      <c r="A74" s="35">
        <v>10</v>
      </c>
      <c r="B74" s="56"/>
      <c r="C74" s="99" t="str">
        <f>IF(ISERROR(VLOOKUP(B74,'Race 1'!$K$11:$Q$30,6,FALSE))," ",VLOOKUP(B74,'Race 1'!$K$11:$Q$30,6,FALSE))</f>
        <v xml:space="preserve"> </v>
      </c>
      <c r="D74" s="58" t="str">
        <f>IF(ISERROR(VLOOKUP(B74,'Race 1'!$K$11:$Q$30,7,FALSE)),"0",VLOOKUP(B74,'Race 1'!$K$11:$Q$30,7,FALSE))</f>
        <v>0</v>
      </c>
      <c r="E74" s="99" t="str">
        <f>IF(ISERROR(VLOOKUP($B74,'Race 2'!$K$11:$Q$25,6,FALSE))," ",VLOOKUP($B74,'Race 2'!$K$11:$Q$25,6,FALSE))</f>
        <v xml:space="preserve"> </v>
      </c>
      <c r="F74" s="58" t="str">
        <f>IF(ISERROR(VLOOKUP($B74,'Race 2'!$K$11:$Q$25,7,FALSE)),"0",VLOOKUP($B74,'Race 2'!$K$11:$Q$25,7,FALSE))</f>
        <v>0</v>
      </c>
      <c r="G74" s="99" t="str">
        <f>IF(ISERROR(VLOOKUP($B74,'Race 3'!$K$11:$Q$36,6,FALSE))," ",VLOOKUP($B74,'Race 3'!$K$11:$Q$36,6,FALSE))</f>
        <v xml:space="preserve"> </v>
      </c>
      <c r="H74" s="58" t="str">
        <f>IF(ISERROR(VLOOKUP($B74,'Race 3'!$K$11:$Q$36,7,FALSE)),"0",VLOOKUP($B74,'Race 3'!$K$11:$Q$36,7,FALSE))</f>
        <v>0</v>
      </c>
      <c r="I74" s="99" t="str">
        <f>IF(ISERROR(VLOOKUP($B74,'Race 4'!$K$11:$Q$30,6,FALSE))," ",VLOOKUP($B74,'Race 4'!$K$11:$Q$30,6,FALSE))</f>
        <v xml:space="preserve"> </v>
      </c>
      <c r="J74" s="58" t="str">
        <f>IF(ISERROR(VLOOKUP($B74,'Race 4'!$K$11:$Q$30,7,FALSE)),"0",VLOOKUP($B74,'Race 4'!$K$11:$Q$30,7,FALSE))</f>
        <v>0</v>
      </c>
      <c r="K74" s="99" t="str">
        <f>IF(ISERROR(VLOOKUP($B74,'Race 5'!$K$11:$Q$38,6,FALSE))," ",VLOOKUP($B74,'Race 5'!$K$11:$Q$38,6,FALSE))</f>
        <v xml:space="preserve"> </v>
      </c>
      <c r="L74" s="58" t="str">
        <f>IF(ISERROR(VLOOKUP($B74,'Race 5'!$K$11:$Q$38,7,FALSE)),"0",VLOOKUP($B74,'Race 5'!$K$11:$Q$38,7,FALSE))</f>
        <v>0</v>
      </c>
      <c r="M74" s="99" t="str">
        <f>IF(ISERROR(VLOOKUP($B74,'Race 6'!$K$11:$Q$45,6,FALSE))," ",VLOOKUP($B74,'Race 6'!$K$11:$Q$45,6,FALSE))</f>
        <v xml:space="preserve"> </v>
      </c>
      <c r="N74" s="58" t="str">
        <f>IF(ISERROR(VLOOKUP($B74,'Race 6'!$K$11:$Q$45,7,FALSE)),"0",VLOOKUP($B74,'Race 6'!$K$11:$Q$45,7,FALSE))</f>
        <v>0</v>
      </c>
      <c r="O74" s="99" t="str">
        <f>IF(ISERROR(VLOOKUP($B74,'Race 7'!$K$11:$Q$38,6,FALSE))," ",VLOOKUP($B74,'Race 7'!$K$11:$Q$38,6,FALSE))</f>
        <v xml:space="preserve"> </v>
      </c>
      <c r="P74" s="58" t="str">
        <f>IF(ISERROR(VLOOKUP($B74,'Race 7'!$K$11:$Q$38,7,FALSE)),"0",VLOOKUP($B74,'Race 7'!$K$11:$Q$38,7,FALSE))</f>
        <v>0</v>
      </c>
      <c r="Q74" s="99" t="str">
        <f>IF(ISERROR(VLOOKUP($B74,'Race 8'!$K$11:$Q$35,6,FALSE))," ",VLOOKUP($B74,'Race 8'!$K$11:$Q$35,6,FALSE))</f>
        <v xml:space="preserve"> </v>
      </c>
      <c r="R74" s="58" t="str">
        <f>IF(ISERROR(VLOOKUP($B74,'Race 8'!$K$11:$Q$35,7,FALSE)),"0",VLOOKUP($B74,'Race 8'!$K$11:$Q$35,7,FALSE))</f>
        <v>0</v>
      </c>
      <c r="S74" s="99" t="str">
        <f>IF(ISERROR(VLOOKUP($B74,'Race 9'!$K$11:$Q$29,6,FALSE))," ",VLOOKUP($B74,'Race 9'!$K$11:$Q$29,6,FALSE))</f>
        <v xml:space="preserve"> </v>
      </c>
      <c r="T74" s="58" t="str">
        <f>IF(ISERROR(VLOOKUP($B74,'Race 9'!$K$11:$Q$29,7,FALSE)),"0",VLOOKUP($B74,'Race 9'!$K$11:$Q$29,7,FALSE))</f>
        <v>0</v>
      </c>
      <c r="U74" s="99" t="str">
        <f>IF(ISERROR(VLOOKUP($B74,'Race 10'!$K$11:$Q$35,6,FALSE))," ",VLOOKUP($B74,'Race 10'!$K$11:$Q$35,6,FALSE))</f>
        <v xml:space="preserve"> </v>
      </c>
      <c r="V74" s="58" t="str">
        <f>IF(ISERROR(VLOOKUP($B74,'Race 10'!$K$11:$Q$35,7,FALSE)),"0",VLOOKUP($B74,'Race 10'!$K$11:$Q$35,7,FALSE))</f>
        <v>0</v>
      </c>
      <c r="W74" s="99" t="str">
        <f>IF(ISERROR(VLOOKUP($B74,'Race 11'!$K$11:$Q$38,6,FALSE))," ",VLOOKUP($B74,'Race 11'!$K$11:$Q$38,6,FALSE))</f>
        <v xml:space="preserve"> </v>
      </c>
      <c r="X74" s="58" t="str">
        <f>IF(ISERROR(VLOOKUP($B74,'Race 11'!$K$11:$Q$38,7,FALSE)),"0",VLOOKUP($B74,'Race 11'!$K$11:$Q$38,7,FALSE))</f>
        <v>0</v>
      </c>
      <c r="Y74" s="99" t="str">
        <f>IF(ISERROR(VLOOKUP($B74,'Race 12'!$K$11:$Q$42,6,FALSE))," ",VLOOKUP($B74,'Race 12'!$K$11:$Q$42,6,FALSE))</f>
        <v xml:space="preserve"> </v>
      </c>
      <c r="Z74" s="58" t="str">
        <f>IF(ISERROR(VLOOKUP($B74,'Race 12'!$K$11:$Q$42,7,FALSE)),"0",VLOOKUP($B74,'Race 12'!$K$11:$Q$42,7,FALSE))</f>
        <v>0</v>
      </c>
      <c r="AA74" s="100">
        <f t="shared" si="4"/>
        <v>0</v>
      </c>
      <c r="AB74" s="54">
        <f t="shared" si="5"/>
        <v>0</v>
      </c>
      <c r="AC74" s="53"/>
      <c r="AD74" s="34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</row>
    <row r="75" spans="1:48">
      <c r="A75" s="35">
        <v>11</v>
      </c>
      <c r="B75" s="56"/>
      <c r="C75" s="99" t="str">
        <f>IF(ISERROR(VLOOKUP(B75,'Race 1'!$K$11:$Q$30,6,FALSE))," ",VLOOKUP(B75,'Race 1'!$K$11:$Q$30,6,FALSE))</f>
        <v xml:space="preserve"> </v>
      </c>
      <c r="D75" s="58" t="str">
        <f>IF(ISERROR(VLOOKUP(B75,'Race 1'!$K$11:$Q$30,7,FALSE)),"0",VLOOKUP(B75,'Race 1'!$K$11:$Q$30,7,FALSE))</f>
        <v>0</v>
      </c>
      <c r="E75" s="99" t="str">
        <f>IF(ISERROR(VLOOKUP($B75,'Race 2'!$K$11:$Q$25,6,FALSE))," ",VLOOKUP($B75,'Race 2'!$K$11:$Q$25,6,FALSE))</f>
        <v xml:space="preserve"> </v>
      </c>
      <c r="F75" s="58" t="str">
        <f>IF(ISERROR(VLOOKUP($B75,'Race 2'!$K$11:$Q$25,7,FALSE)),"0",VLOOKUP($B75,'Race 2'!$K$11:$Q$25,7,FALSE))</f>
        <v>0</v>
      </c>
      <c r="G75" s="99" t="str">
        <f>IF(ISERROR(VLOOKUP($B75,'Race 3'!$K$11:$Q$36,6,FALSE))," ",VLOOKUP($B75,'Race 3'!$K$11:$Q$36,6,FALSE))</f>
        <v xml:space="preserve"> </v>
      </c>
      <c r="H75" s="58" t="str">
        <f>IF(ISERROR(VLOOKUP($B75,'Race 3'!$K$11:$Q$36,7,FALSE)),"0",VLOOKUP($B75,'Race 3'!$K$11:$Q$36,7,FALSE))</f>
        <v>0</v>
      </c>
      <c r="I75" s="99" t="str">
        <f>IF(ISERROR(VLOOKUP($B75,'Race 4'!$K$11:$Q$30,6,FALSE))," ",VLOOKUP($B75,'Race 4'!$K$11:$Q$30,6,FALSE))</f>
        <v xml:space="preserve"> </v>
      </c>
      <c r="J75" s="58" t="str">
        <f>IF(ISERROR(VLOOKUP($B75,'Race 4'!$K$11:$Q$30,7,FALSE)),"0",VLOOKUP($B75,'Race 4'!$K$11:$Q$30,7,FALSE))</f>
        <v>0</v>
      </c>
      <c r="K75" s="99" t="str">
        <f>IF(ISERROR(VLOOKUP($B75,'Race 5'!$K$11:$Q$38,6,FALSE))," ",VLOOKUP($B75,'Race 5'!$K$11:$Q$38,6,FALSE))</f>
        <v xml:space="preserve"> </v>
      </c>
      <c r="L75" s="58" t="str">
        <f>IF(ISERROR(VLOOKUP($B75,'Race 5'!$K$11:$Q$38,7,FALSE)),"0",VLOOKUP($B75,'Race 5'!$K$11:$Q$38,7,FALSE))</f>
        <v>0</v>
      </c>
      <c r="M75" s="99" t="str">
        <f>IF(ISERROR(VLOOKUP($B75,'Race 6'!$K$11:$Q$45,6,FALSE))," ",VLOOKUP($B75,'Race 6'!$K$11:$Q$45,6,FALSE))</f>
        <v xml:space="preserve"> </v>
      </c>
      <c r="N75" s="58" t="str">
        <f>IF(ISERROR(VLOOKUP($B75,'Race 6'!$K$11:$Q$45,7,FALSE)),"0",VLOOKUP($B75,'Race 6'!$K$11:$Q$45,7,FALSE))</f>
        <v>0</v>
      </c>
      <c r="O75" s="99" t="str">
        <f>IF(ISERROR(VLOOKUP($B75,'Race 7'!$K$11:$Q$38,6,FALSE))," ",VLOOKUP($B75,'Race 7'!$K$11:$Q$38,6,FALSE))</f>
        <v xml:space="preserve"> </v>
      </c>
      <c r="P75" s="58" t="str">
        <f>IF(ISERROR(VLOOKUP($B75,'Race 7'!$K$11:$Q$38,7,FALSE)),"0",VLOOKUP($B75,'Race 7'!$K$11:$Q$38,7,FALSE))</f>
        <v>0</v>
      </c>
      <c r="Q75" s="99" t="str">
        <f>IF(ISERROR(VLOOKUP($B75,'Race 8'!$K$11:$Q$35,6,FALSE))," ",VLOOKUP($B75,'Race 8'!$K$11:$Q$35,6,FALSE))</f>
        <v xml:space="preserve"> </v>
      </c>
      <c r="R75" s="58" t="str">
        <f>IF(ISERROR(VLOOKUP($B75,'Race 8'!$K$11:$Q$35,7,FALSE)),"0",VLOOKUP($B75,'Race 8'!$K$11:$Q$35,7,FALSE))</f>
        <v>0</v>
      </c>
      <c r="S75" s="99" t="str">
        <f>IF(ISERROR(VLOOKUP($B75,'Race 9'!$K$11:$Q$29,6,FALSE))," ",VLOOKUP($B75,'Race 9'!$K$11:$Q$29,6,FALSE))</f>
        <v xml:space="preserve"> </v>
      </c>
      <c r="T75" s="58" t="str">
        <f>IF(ISERROR(VLOOKUP($B75,'Race 9'!$K$11:$Q$29,7,FALSE)),"0",VLOOKUP($B75,'Race 9'!$K$11:$Q$29,7,FALSE))</f>
        <v>0</v>
      </c>
      <c r="U75" s="99" t="str">
        <f>IF(ISERROR(VLOOKUP($B75,'Race 10'!$K$11:$Q$35,6,FALSE))," ",VLOOKUP($B75,'Race 10'!$K$11:$Q$35,6,FALSE))</f>
        <v xml:space="preserve"> </v>
      </c>
      <c r="V75" s="58" t="str">
        <f>IF(ISERROR(VLOOKUP($B75,'Race 10'!$K$11:$Q$35,7,FALSE)),"0",VLOOKUP($B75,'Race 10'!$K$11:$Q$35,7,FALSE))</f>
        <v>0</v>
      </c>
      <c r="W75" s="99" t="str">
        <f>IF(ISERROR(VLOOKUP($B75,'Race 11'!$K$11:$Q$38,6,FALSE))," ",VLOOKUP($B75,'Race 11'!$K$11:$Q$38,6,FALSE))</f>
        <v xml:space="preserve"> </v>
      </c>
      <c r="X75" s="58" t="str">
        <f>IF(ISERROR(VLOOKUP($B75,'Race 11'!$K$11:$Q$38,7,FALSE)),"0",VLOOKUP($B75,'Race 11'!$K$11:$Q$38,7,FALSE))</f>
        <v>0</v>
      </c>
      <c r="Y75" s="99" t="str">
        <f>IF(ISERROR(VLOOKUP($B75,'Race 12'!$K$11:$Q$42,6,FALSE))," ",VLOOKUP($B75,'Race 12'!$K$11:$Q$42,6,FALSE))</f>
        <v xml:space="preserve"> </v>
      </c>
      <c r="Z75" s="58" t="str">
        <f>IF(ISERROR(VLOOKUP($B75,'Race 12'!$K$11:$Q$42,7,FALSE)),"0",VLOOKUP($B75,'Race 12'!$K$11:$Q$42,7,FALSE))</f>
        <v>0</v>
      </c>
      <c r="AA75" s="100">
        <f t="shared" si="4"/>
        <v>0</v>
      </c>
      <c r="AB75" s="54">
        <f t="shared" si="5"/>
        <v>0</v>
      </c>
      <c r="AC75" s="55"/>
      <c r="AD75" s="34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</row>
    <row r="76" spans="1:48">
      <c r="A76" s="35">
        <v>12</v>
      </c>
      <c r="B76" s="56"/>
      <c r="C76" s="99" t="str">
        <f>IF(ISERROR(VLOOKUP(B76,'Race 1'!$K$11:$Q$30,6,FALSE))," ",VLOOKUP(B76,'Race 1'!$K$11:$Q$30,6,FALSE))</f>
        <v xml:space="preserve"> </v>
      </c>
      <c r="D76" s="58" t="str">
        <f>IF(ISERROR(VLOOKUP(B76,'Race 1'!$K$11:$Q$30,7,FALSE)),"0",VLOOKUP(B76,'Race 1'!$K$11:$Q$30,7,FALSE))</f>
        <v>0</v>
      </c>
      <c r="E76" s="99" t="str">
        <f>IF(ISERROR(VLOOKUP($B76,'Race 2'!$K$11:$Q$25,6,FALSE))," ",VLOOKUP($B76,'Race 2'!$K$11:$Q$25,6,FALSE))</f>
        <v xml:space="preserve"> </v>
      </c>
      <c r="F76" s="58" t="str">
        <f>IF(ISERROR(VLOOKUP($B76,'Race 2'!$K$11:$Q$25,7,FALSE)),"0",VLOOKUP($B76,'Race 2'!$K$11:$Q$25,7,FALSE))</f>
        <v>0</v>
      </c>
      <c r="G76" s="99" t="str">
        <f>IF(ISERROR(VLOOKUP($B76,'Race 3'!$K$11:$Q$36,6,FALSE))," ",VLOOKUP($B76,'Race 3'!$K$11:$Q$36,6,FALSE))</f>
        <v xml:space="preserve"> </v>
      </c>
      <c r="H76" s="58" t="str">
        <f>IF(ISERROR(VLOOKUP($B76,'Race 3'!$K$11:$Q$36,7,FALSE)),"0",VLOOKUP($B76,'Race 3'!$K$11:$Q$36,7,FALSE))</f>
        <v>0</v>
      </c>
      <c r="I76" s="99" t="str">
        <f>IF(ISERROR(VLOOKUP($B76,'Race 4'!$K$11:$Q$30,6,FALSE))," ",VLOOKUP($B76,'Race 4'!$K$11:$Q$30,6,FALSE))</f>
        <v xml:space="preserve"> </v>
      </c>
      <c r="J76" s="58" t="str">
        <f>IF(ISERROR(VLOOKUP($B76,'Race 4'!$K$11:$Q$30,7,FALSE)),"0",VLOOKUP($B76,'Race 4'!$K$11:$Q$30,7,FALSE))</f>
        <v>0</v>
      </c>
      <c r="K76" s="99" t="str">
        <f>IF(ISERROR(VLOOKUP($B76,'Race 5'!$K$11:$Q$38,6,FALSE))," ",VLOOKUP($B76,'Race 5'!$K$11:$Q$38,6,FALSE))</f>
        <v xml:space="preserve"> </v>
      </c>
      <c r="L76" s="58" t="str">
        <f>IF(ISERROR(VLOOKUP($B76,'Race 5'!$K$11:$Q$38,7,FALSE)),"0",VLOOKUP($B76,'Race 5'!$K$11:$Q$38,7,FALSE))</f>
        <v>0</v>
      </c>
      <c r="M76" s="99" t="str">
        <f>IF(ISERROR(VLOOKUP($B76,'Race 6'!$K$11:$Q$45,6,FALSE))," ",VLOOKUP($B76,'Race 6'!$K$11:$Q$45,6,FALSE))</f>
        <v xml:space="preserve"> </v>
      </c>
      <c r="N76" s="58" t="str">
        <f>IF(ISERROR(VLOOKUP($B76,'Race 6'!$K$11:$Q$45,7,FALSE)),"0",VLOOKUP($B76,'Race 6'!$K$11:$Q$45,7,FALSE))</f>
        <v>0</v>
      </c>
      <c r="O76" s="99" t="str">
        <f>IF(ISERROR(VLOOKUP($B76,'Race 7'!$K$11:$Q$38,6,FALSE))," ",VLOOKUP($B76,'Race 7'!$K$11:$Q$38,6,FALSE))</f>
        <v xml:space="preserve"> </v>
      </c>
      <c r="P76" s="58" t="str">
        <f>IF(ISERROR(VLOOKUP($B76,'Race 7'!$K$11:$Q$38,7,FALSE)),"0",VLOOKUP($B76,'Race 7'!$K$11:$Q$38,7,FALSE))</f>
        <v>0</v>
      </c>
      <c r="Q76" s="99" t="str">
        <f>IF(ISERROR(VLOOKUP($B76,'Race 8'!$K$11:$Q$35,6,FALSE))," ",VLOOKUP($B76,'Race 8'!$K$11:$Q$35,6,FALSE))</f>
        <v xml:space="preserve"> </v>
      </c>
      <c r="R76" s="58" t="str">
        <f>IF(ISERROR(VLOOKUP($B76,'Race 8'!$K$11:$Q$35,7,FALSE)),"0",VLOOKUP($B76,'Race 8'!$K$11:$Q$35,7,FALSE))</f>
        <v>0</v>
      </c>
      <c r="S76" s="99" t="str">
        <f>IF(ISERROR(VLOOKUP($B76,'Race 9'!$K$11:$Q$29,6,FALSE))," ",VLOOKUP($B76,'Race 9'!$K$11:$Q$29,6,FALSE))</f>
        <v xml:space="preserve"> </v>
      </c>
      <c r="T76" s="58" t="str">
        <f>IF(ISERROR(VLOOKUP($B76,'Race 9'!$K$11:$Q$29,7,FALSE)),"0",VLOOKUP($B76,'Race 9'!$K$11:$Q$29,7,FALSE))</f>
        <v>0</v>
      </c>
      <c r="U76" s="99" t="str">
        <f>IF(ISERROR(VLOOKUP($B76,'Race 10'!$K$11:$Q$35,6,FALSE))," ",VLOOKUP($B76,'Race 10'!$K$11:$Q$35,6,FALSE))</f>
        <v xml:space="preserve"> </v>
      </c>
      <c r="V76" s="58" t="str">
        <f>IF(ISERROR(VLOOKUP($B76,'Race 10'!$K$11:$Q$35,7,FALSE)),"0",VLOOKUP($B76,'Race 10'!$K$11:$Q$35,7,FALSE))</f>
        <v>0</v>
      </c>
      <c r="W76" s="99" t="str">
        <f>IF(ISERROR(VLOOKUP($B76,'Race 11'!$K$11:$Q$38,6,FALSE))," ",VLOOKUP($B76,'Race 11'!$K$11:$Q$38,6,FALSE))</f>
        <v xml:space="preserve"> </v>
      </c>
      <c r="X76" s="58" t="str">
        <f>IF(ISERROR(VLOOKUP($B76,'Race 11'!$K$11:$Q$38,7,FALSE)),"0",VLOOKUP($B76,'Race 11'!$K$11:$Q$38,7,FALSE))</f>
        <v>0</v>
      </c>
      <c r="Y76" s="99" t="str">
        <f>IF(ISERROR(VLOOKUP($B76,'Race 12'!$K$11:$Q$42,6,FALSE))," ",VLOOKUP($B76,'Race 12'!$K$11:$Q$42,6,FALSE))</f>
        <v xml:space="preserve"> </v>
      </c>
      <c r="Z76" s="58" t="str">
        <f>IF(ISERROR(VLOOKUP($B76,'Race 12'!$K$11:$Q$42,7,FALSE)),"0",VLOOKUP($B76,'Race 12'!$K$11:$Q$42,7,FALSE))</f>
        <v>0</v>
      </c>
      <c r="AA76" s="100">
        <f t="shared" si="4"/>
        <v>0</v>
      </c>
      <c r="AB76" s="54">
        <f t="shared" si="5"/>
        <v>0</v>
      </c>
      <c r="AC76" s="5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</row>
    <row r="77" spans="1:48">
      <c r="A77" s="35">
        <v>13</v>
      </c>
      <c r="B77" s="56"/>
      <c r="C77" s="99" t="str">
        <f>IF(ISERROR(VLOOKUP(B77,'Race 1'!$K$11:$Q$30,6,FALSE))," ",VLOOKUP(B77,'Race 1'!$K$11:$Q$30,6,FALSE))</f>
        <v xml:space="preserve"> </v>
      </c>
      <c r="D77" s="58" t="str">
        <f>IF(ISERROR(VLOOKUP(B77,'Race 1'!$K$11:$Q$30,7,FALSE)),"0",VLOOKUP(B77,'Race 1'!$K$11:$Q$30,7,FALSE))</f>
        <v>0</v>
      </c>
      <c r="E77" s="99" t="str">
        <f>IF(ISERROR(VLOOKUP($B77,'Race 2'!$K$11:$Q$25,6,FALSE))," ",VLOOKUP($B77,'Race 2'!$K$11:$Q$25,6,FALSE))</f>
        <v xml:space="preserve"> </v>
      </c>
      <c r="F77" s="58" t="str">
        <f>IF(ISERROR(VLOOKUP($B77,'Race 2'!$K$11:$Q$25,7,FALSE)),"0",VLOOKUP($B77,'Race 2'!$K$11:$Q$25,7,FALSE))</f>
        <v>0</v>
      </c>
      <c r="G77" s="99" t="str">
        <f>IF(ISERROR(VLOOKUP($B77,'Race 3'!$K$11:$Q$36,6,FALSE))," ",VLOOKUP($B77,'Race 3'!$K$11:$Q$36,6,FALSE))</f>
        <v xml:space="preserve"> </v>
      </c>
      <c r="H77" s="58" t="str">
        <f>IF(ISERROR(VLOOKUP($B77,'Race 3'!$K$11:$Q$36,7,FALSE)),"0",VLOOKUP($B77,'Race 3'!$K$11:$Q$36,7,FALSE))</f>
        <v>0</v>
      </c>
      <c r="I77" s="99" t="str">
        <f>IF(ISERROR(VLOOKUP($B77,'Race 4'!$K$11:$Q$30,6,FALSE))," ",VLOOKUP($B77,'Race 4'!$K$11:$Q$30,6,FALSE))</f>
        <v xml:space="preserve"> </v>
      </c>
      <c r="J77" s="58" t="str">
        <f>IF(ISERROR(VLOOKUP($B77,'Race 4'!$K$11:$Q$30,7,FALSE)),"0",VLOOKUP($B77,'Race 4'!$K$11:$Q$30,7,FALSE))</f>
        <v>0</v>
      </c>
      <c r="K77" s="99" t="str">
        <f>IF(ISERROR(VLOOKUP($B77,'Race 5'!$K$11:$Q$38,6,FALSE))," ",VLOOKUP($B77,'Race 5'!$K$11:$Q$38,6,FALSE))</f>
        <v xml:space="preserve"> </v>
      </c>
      <c r="L77" s="58" t="str">
        <f>IF(ISERROR(VLOOKUP($B77,'Race 5'!$K$11:$Q$38,7,FALSE)),"0",VLOOKUP($B77,'Race 5'!$K$11:$Q$38,7,FALSE))</f>
        <v>0</v>
      </c>
      <c r="M77" s="99" t="str">
        <f>IF(ISERROR(VLOOKUP($B77,'Race 6'!$K$11:$Q$45,6,FALSE))," ",VLOOKUP($B77,'Race 6'!$K$11:$Q$45,6,FALSE))</f>
        <v xml:space="preserve"> </v>
      </c>
      <c r="N77" s="58" t="str">
        <f>IF(ISERROR(VLOOKUP($B77,'Race 6'!$K$11:$Q$45,7,FALSE)),"0",VLOOKUP($B77,'Race 6'!$K$11:$Q$45,7,FALSE))</f>
        <v>0</v>
      </c>
      <c r="O77" s="99" t="str">
        <f>IF(ISERROR(VLOOKUP($B77,'Race 7'!$K$11:$Q$38,6,FALSE))," ",VLOOKUP($B77,'Race 7'!$K$11:$Q$38,6,FALSE))</f>
        <v xml:space="preserve"> </v>
      </c>
      <c r="P77" s="58" t="str">
        <f>IF(ISERROR(VLOOKUP($B77,'Race 7'!$K$11:$Q$38,7,FALSE)),"0",VLOOKUP($B77,'Race 7'!$K$11:$Q$38,7,FALSE))</f>
        <v>0</v>
      </c>
      <c r="Q77" s="99" t="str">
        <f>IF(ISERROR(VLOOKUP($B77,'Race 8'!$K$11:$Q$35,6,FALSE))," ",VLOOKUP($B77,'Race 8'!$K$11:$Q$35,6,FALSE))</f>
        <v xml:space="preserve"> </v>
      </c>
      <c r="R77" s="58" t="str">
        <f>IF(ISERROR(VLOOKUP($B77,'Race 8'!$K$11:$Q$35,7,FALSE)),"0",VLOOKUP($B77,'Race 8'!$K$11:$Q$35,7,FALSE))</f>
        <v>0</v>
      </c>
      <c r="S77" s="99" t="str">
        <f>IF(ISERROR(VLOOKUP($B77,'Race 9'!$K$11:$Q$29,6,FALSE))," ",VLOOKUP($B77,'Race 9'!$K$11:$Q$29,6,FALSE))</f>
        <v xml:space="preserve"> </v>
      </c>
      <c r="T77" s="58" t="str">
        <f>IF(ISERROR(VLOOKUP($B77,'Race 9'!$K$11:$Q$29,7,FALSE)),"0",VLOOKUP($B77,'Race 9'!$K$11:$Q$29,7,FALSE))</f>
        <v>0</v>
      </c>
      <c r="U77" s="99" t="str">
        <f>IF(ISERROR(VLOOKUP($B77,'Race 10'!$K$11:$Q$35,6,FALSE))," ",VLOOKUP($B77,'Race 10'!$K$11:$Q$35,6,FALSE))</f>
        <v xml:space="preserve"> </v>
      </c>
      <c r="V77" s="58" t="str">
        <f>IF(ISERROR(VLOOKUP($B77,'Race 10'!$K$11:$Q$35,7,FALSE)),"0",VLOOKUP($B77,'Race 10'!$K$11:$Q$35,7,FALSE))</f>
        <v>0</v>
      </c>
      <c r="W77" s="99" t="str">
        <f>IF(ISERROR(VLOOKUP($B77,'Race 11'!$K$11:$Q$38,6,FALSE))," ",VLOOKUP($B77,'Race 11'!$K$11:$Q$38,6,FALSE))</f>
        <v xml:space="preserve"> </v>
      </c>
      <c r="X77" s="58" t="str">
        <f>IF(ISERROR(VLOOKUP($B77,'Race 11'!$K$11:$Q$38,7,FALSE)),"0",VLOOKUP($B77,'Race 11'!$K$11:$Q$38,7,FALSE))</f>
        <v>0</v>
      </c>
      <c r="Y77" s="99" t="str">
        <f>IF(ISERROR(VLOOKUP($B77,'Race 12'!$K$11:$Q$42,6,FALSE))," ",VLOOKUP($B77,'Race 12'!$K$11:$Q$42,6,FALSE))</f>
        <v xml:space="preserve"> </v>
      </c>
      <c r="Z77" s="58" t="str">
        <f>IF(ISERROR(VLOOKUP($B77,'Race 12'!$K$11:$Q$42,7,FALSE)),"0",VLOOKUP($B77,'Race 12'!$K$11:$Q$42,7,FALSE))</f>
        <v>0</v>
      </c>
      <c r="AA77" s="100">
        <f t="shared" si="4"/>
        <v>0</v>
      </c>
      <c r="AB77" s="54">
        <f t="shared" si="5"/>
        <v>0</v>
      </c>
      <c r="AC77" s="5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</row>
    <row r="78" spans="1:48">
      <c r="A78" s="35">
        <v>14</v>
      </c>
      <c r="B78" s="56"/>
      <c r="C78" s="99" t="str">
        <f>IF(ISERROR(VLOOKUP(B78,'Race 1'!$K$11:$Q$30,6,FALSE))," ",VLOOKUP(B78,'Race 1'!$K$11:$Q$30,6,FALSE))</f>
        <v xml:space="preserve"> </v>
      </c>
      <c r="D78" s="58" t="str">
        <f>IF(ISERROR(VLOOKUP(B78,'Race 1'!$K$11:$Q$30,7,FALSE)),"0",VLOOKUP(B78,'Race 1'!$K$11:$Q$30,7,FALSE))</f>
        <v>0</v>
      </c>
      <c r="E78" s="99" t="str">
        <f>IF(ISERROR(VLOOKUP($B78,'Race 2'!$K$11:$Q$25,6,FALSE))," ",VLOOKUP($B78,'Race 2'!$K$11:$Q$25,6,FALSE))</f>
        <v xml:space="preserve"> </v>
      </c>
      <c r="F78" s="58" t="str">
        <f>IF(ISERROR(VLOOKUP($B78,'Race 2'!$K$11:$Q$25,7,FALSE)),"0",VLOOKUP($B78,'Race 2'!$K$11:$Q$25,7,FALSE))</f>
        <v>0</v>
      </c>
      <c r="G78" s="99" t="str">
        <f>IF(ISERROR(VLOOKUP($B78,'Race 3'!$K$11:$Q$36,6,FALSE))," ",VLOOKUP($B78,'Race 3'!$K$11:$Q$36,6,FALSE))</f>
        <v xml:space="preserve"> </v>
      </c>
      <c r="H78" s="58" t="str">
        <f>IF(ISERROR(VLOOKUP($B78,'Race 3'!$K$11:$Q$36,7,FALSE)),"0",VLOOKUP($B78,'Race 3'!$K$11:$Q$36,7,FALSE))</f>
        <v>0</v>
      </c>
      <c r="I78" s="99" t="str">
        <f>IF(ISERROR(VLOOKUP($B78,'Race 4'!$K$11:$Q$30,6,FALSE))," ",VLOOKUP($B78,'Race 4'!$K$11:$Q$30,6,FALSE))</f>
        <v xml:space="preserve"> </v>
      </c>
      <c r="J78" s="58" t="str">
        <f>IF(ISERROR(VLOOKUP($B78,'Race 4'!$K$11:$Q$30,7,FALSE)),"0",VLOOKUP($B78,'Race 4'!$K$11:$Q$30,7,FALSE))</f>
        <v>0</v>
      </c>
      <c r="K78" s="99" t="str">
        <f>IF(ISERROR(VLOOKUP($B78,'Race 5'!$K$11:$Q$38,6,FALSE))," ",VLOOKUP($B78,'Race 5'!$K$11:$Q$38,6,FALSE))</f>
        <v xml:space="preserve"> </v>
      </c>
      <c r="L78" s="58" t="str">
        <f>IF(ISERROR(VLOOKUP($B78,'Race 5'!$K$11:$Q$38,7,FALSE)),"0",VLOOKUP($B78,'Race 5'!$K$11:$Q$38,7,FALSE))</f>
        <v>0</v>
      </c>
      <c r="M78" s="99" t="str">
        <f>IF(ISERROR(VLOOKUP($B78,'Race 6'!$K$11:$Q$45,6,FALSE))," ",VLOOKUP($B78,'Race 6'!$K$11:$Q$45,6,FALSE))</f>
        <v xml:space="preserve"> </v>
      </c>
      <c r="N78" s="58" t="str">
        <f>IF(ISERROR(VLOOKUP($B78,'Race 6'!$K$11:$Q$45,7,FALSE)),"0",VLOOKUP($B78,'Race 6'!$K$11:$Q$45,7,FALSE))</f>
        <v>0</v>
      </c>
      <c r="O78" s="99" t="str">
        <f>IF(ISERROR(VLOOKUP($B78,'Race 7'!$K$11:$Q$38,6,FALSE))," ",VLOOKUP($B78,'Race 7'!$K$11:$Q$38,6,FALSE))</f>
        <v xml:space="preserve"> </v>
      </c>
      <c r="P78" s="58" t="str">
        <f>IF(ISERROR(VLOOKUP($B78,'Race 7'!$K$11:$Q$38,7,FALSE)),"0",VLOOKUP($B78,'Race 7'!$K$11:$Q$38,7,FALSE))</f>
        <v>0</v>
      </c>
      <c r="Q78" s="99" t="str">
        <f>IF(ISERROR(VLOOKUP($B78,'Race 8'!$K$11:$Q$35,6,FALSE))," ",VLOOKUP($B78,'Race 8'!$K$11:$Q$35,6,FALSE))</f>
        <v xml:space="preserve"> </v>
      </c>
      <c r="R78" s="58" t="str">
        <f>IF(ISERROR(VLOOKUP($B78,'Race 8'!$K$11:$Q$35,7,FALSE)),"0",VLOOKUP($B78,'Race 8'!$K$11:$Q$35,7,FALSE))</f>
        <v>0</v>
      </c>
      <c r="S78" s="99" t="str">
        <f>IF(ISERROR(VLOOKUP($B78,'Race 9'!$K$11:$Q$29,6,FALSE))," ",VLOOKUP($B78,'Race 9'!$K$11:$Q$29,6,FALSE))</f>
        <v xml:space="preserve"> </v>
      </c>
      <c r="T78" s="58" t="str">
        <f>IF(ISERROR(VLOOKUP($B78,'Race 9'!$K$11:$Q$29,7,FALSE)),"0",VLOOKUP($B78,'Race 9'!$K$11:$Q$29,7,FALSE))</f>
        <v>0</v>
      </c>
      <c r="U78" s="99" t="str">
        <f>IF(ISERROR(VLOOKUP($B78,'Race 10'!$K$11:$Q$35,6,FALSE))," ",VLOOKUP($B78,'Race 10'!$K$11:$Q$35,6,FALSE))</f>
        <v xml:space="preserve"> </v>
      </c>
      <c r="V78" s="58" t="str">
        <f>IF(ISERROR(VLOOKUP($B78,'Race 10'!$K$11:$Q$35,7,FALSE)),"0",VLOOKUP($B78,'Race 10'!$K$11:$Q$35,7,FALSE))</f>
        <v>0</v>
      </c>
      <c r="W78" s="99" t="str">
        <f>IF(ISERROR(VLOOKUP($B78,'Race 11'!$K$11:$Q$38,6,FALSE))," ",VLOOKUP($B78,'Race 11'!$K$11:$Q$38,6,FALSE))</f>
        <v xml:space="preserve"> </v>
      </c>
      <c r="X78" s="58" t="str">
        <f>IF(ISERROR(VLOOKUP($B78,'Race 11'!$K$11:$Q$38,7,FALSE)),"0",VLOOKUP($B78,'Race 11'!$K$11:$Q$38,7,FALSE))</f>
        <v>0</v>
      </c>
      <c r="Y78" s="99" t="str">
        <f>IF(ISERROR(VLOOKUP($B78,'Race 12'!$K$11:$Q$42,6,FALSE))," ",VLOOKUP($B78,'Race 12'!$K$11:$Q$42,6,FALSE))</f>
        <v xml:space="preserve"> </v>
      </c>
      <c r="Z78" s="58" t="str">
        <f>IF(ISERROR(VLOOKUP($B78,'Race 12'!$K$11:$Q$42,7,FALSE)),"0",VLOOKUP($B78,'Race 12'!$K$11:$Q$42,7,FALSE))</f>
        <v>0</v>
      </c>
      <c r="AA78" s="100">
        <f t="shared" si="4"/>
        <v>0</v>
      </c>
      <c r="AB78" s="54">
        <f t="shared" si="5"/>
        <v>0</v>
      </c>
      <c r="AC78" s="5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</row>
    <row r="79" spans="1:48">
      <c r="A79" s="35">
        <v>15</v>
      </c>
      <c r="B79" s="56"/>
      <c r="C79" s="99" t="str">
        <f>IF(ISERROR(VLOOKUP(B79,'Race 1'!$K$11:$Q$30,6,FALSE))," ",VLOOKUP(B79,'Race 1'!$K$11:$Q$30,6,FALSE))</f>
        <v xml:space="preserve"> </v>
      </c>
      <c r="D79" s="58" t="str">
        <f>IF(ISERROR(VLOOKUP(B79,'Race 1'!$K$11:$Q$30,7,FALSE)),"0",VLOOKUP(B79,'Race 1'!$K$11:$Q$30,7,FALSE))</f>
        <v>0</v>
      </c>
      <c r="E79" s="99" t="str">
        <f>IF(ISERROR(VLOOKUP($B79,'Race 2'!$K$11:$Q$25,6,FALSE))," ",VLOOKUP($B79,'Race 2'!$K$11:$Q$25,6,FALSE))</f>
        <v xml:space="preserve"> </v>
      </c>
      <c r="F79" s="58" t="str">
        <f>IF(ISERROR(VLOOKUP($B79,'Race 2'!$K$11:$Q$25,7,FALSE)),"0",VLOOKUP($B79,'Race 2'!$K$11:$Q$25,7,FALSE))</f>
        <v>0</v>
      </c>
      <c r="G79" s="99" t="str">
        <f>IF(ISERROR(VLOOKUP($B79,'Race 3'!$K$11:$Q$36,6,FALSE))," ",VLOOKUP($B79,'Race 3'!$K$11:$Q$36,6,FALSE))</f>
        <v xml:space="preserve"> </v>
      </c>
      <c r="H79" s="58" t="str">
        <f>IF(ISERROR(VLOOKUP($B79,'Race 3'!$K$11:$Q$36,7,FALSE)),"0",VLOOKUP($B79,'Race 3'!$K$11:$Q$36,7,FALSE))</f>
        <v>0</v>
      </c>
      <c r="I79" s="99" t="str">
        <f>IF(ISERROR(VLOOKUP($B79,'Race 4'!$K$11:$Q$30,6,FALSE))," ",VLOOKUP($B79,'Race 4'!$K$11:$Q$30,6,FALSE))</f>
        <v xml:space="preserve"> </v>
      </c>
      <c r="J79" s="58" t="str">
        <f>IF(ISERROR(VLOOKUP($B79,'Race 4'!$K$11:$Q$30,7,FALSE)),"0",VLOOKUP($B79,'Race 4'!$K$11:$Q$30,7,FALSE))</f>
        <v>0</v>
      </c>
      <c r="K79" s="99" t="str">
        <f>IF(ISERROR(VLOOKUP($B79,'Race 5'!$K$11:$Q$38,6,FALSE))," ",VLOOKUP($B79,'Race 5'!$K$11:$Q$38,6,FALSE))</f>
        <v xml:space="preserve"> </v>
      </c>
      <c r="L79" s="58" t="str">
        <f>IF(ISERROR(VLOOKUP($B79,'Race 5'!$K$11:$Q$38,7,FALSE)),"0",VLOOKUP($B79,'Race 5'!$K$11:$Q$38,7,FALSE))</f>
        <v>0</v>
      </c>
      <c r="M79" s="99" t="str">
        <f>IF(ISERROR(VLOOKUP($B79,'Race 6'!$K$11:$Q$45,6,FALSE))," ",VLOOKUP($B79,'Race 6'!$K$11:$Q$45,6,FALSE))</f>
        <v xml:space="preserve"> </v>
      </c>
      <c r="N79" s="58" t="str">
        <f>IF(ISERROR(VLOOKUP($B79,'Race 6'!$K$11:$Q$45,7,FALSE)),"0",VLOOKUP($B79,'Race 6'!$K$11:$Q$45,7,FALSE))</f>
        <v>0</v>
      </c>
      <c r="O79" s="99" t="str">
        <f>IF(ISERROR(VLOOKUP($B79,'Race 7'!$K$11:$Q$38,6,FALSE))," ",VLOOKUP($B79,'Race 7'!$K$11:$Q$38,6,FALSE))</f>
        <v xml:space="preserve"> </v>
      </c>
      <c r="P79" s="58" t="str">
        <f>IF(ISERROR(VLOOKUP($B79,'Race 7'!$K$11:$Q$38,7,FALSE)),"0",VLOOKUP($B79,'Race 7'!$K$11:$Q$38,7,FALSE))</f>
        <v>0</v>
      </c>
      <c r="Q79" s="99" t="str">
        <f>IF(ISERROR(VLOOKUP($B79,'Race 8'!$K$11:$Q$35,6,FALSE))," ",VLOOKUP($B79,'Race 8'!$K$11:$Q$35,6,FALSE))</f>
        <v xml:space="preserve"> </v>
      </c>
      <c r="R79" s="58" t="str">
        <f>IF(ISERROR(VLOOKUP($B79,'Race 8'!$K$11:$Q$35,7,FALSE)),"0",VLOOKUP($B79,'Race 8'!$K$11:$Q$35,7,FALSE))</f>
        <v>0</v>
      </c>
      <c r="S79" s="99" t="str">
        <f>IF(ISERROR(VLOOKUP($B79,'Race 9'!$K$11:$Q$29,6,FALSE))," ",VLOOKUP($B79,'Race 9'!$K$11:$Q$29,6,FALSE))</f>
        <v xml:space="preserve"> </v>
      </c>
      <c r="T79" s="58" t="str">
        <f>IF(ISERROR(VLOOKUP($B79,'Race 9'!$K$11:$Q$29,7,FALSE)),"0",VLOOKUP($B79,'Race 9'!$K$11:$Q$29,7,FALSE))</f>
        <v>0</v>
      </c>
      <c r="U79" s="99" t="str">
        <f>IF(ISERROR(VLOOKUP($B79,'Race 10'!$K$11:$Q$35,6,FALSE))," ",VLOOKUP($B79,'Race 10'!$K$11:$Q$35,6,FALSE))</f>
        <v xml:space="preserve"> </v>
      </c>
      <c r="V79" s="58" t="str">
        <f>IF(ISERROR(VLOOKUP($B79,'Race 10'!$K$11:$Q$35,7,FALSE)),"0",VLOOKUP($B79,'Race 10'!$K$11:$Q$35,7,FALSE))</f>
        <v>0</v>
      </c>
      <c r="W79" s="99" t="str">
        <f>IF(ISERROR(VLOOKUP($B79,'Race 11'!$K$11:$Q$38,6,FALSE))," ",VLOOKUP($B79,'Race 11'!$K$11:$Q$38,6,FALSE))</f>
        <v xml:space="preserve"> </v>
      </c>
      <c r="X79" s="58" t="str">
        <f>IF(ISERROR(VLOOKUP($B79,'Race 11'!$K$11:$Q$38,7,FALSE)),"0",VLOOKUP($B79,'Race 11'!$K$11:$Q$38,7,FALSE))</f>
        <v>0</v>
      </c>
      <c r="Y79" s="99" t="str">
        <f>IF(ISERROR(VLOOKUP($B79,'Race 12'!$K$11:$Q$42,6,FALSE))," ",VLOOKUP($B79,'Race 12'!$K$11:$Q$42,6,FALSE))</f>
        <v xml:space="preserve"> </v>
      </c>
      <c r="Z79" s="58" t="str">
        <f>IF(ISERROR(VLOOKUP($B79,'Race 12'!$K$11:$Q$42,7,FALSE)),"0",VLOOKUP($B79,'Race 12'!$K$11:$Q$42,7,FALSE))</f>
        <v>0</v>
      </c>
      <c r="AA79" s="100">
        <f t="shared" si="4"/>
        <v>0</v>
      </c>
      <c r="AB79" s="54">
        <f t="shared" si="5"/>
        <v>0</v>
      </c>
      <c r="AC79" s="5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</row>
    <row r="80" spans="1:48">
      <c r="A80" s="35">
        <v>16</v>
      </c>
      <c r="B80" s="56"/>
      <c r="C80" s="99" t="str">
        <f>IF(ISERROR(VLOOKUP(B80,'Race 1'!$K$11:$Q$30,6,FALSE))," ",VLOOKUP(B80,'Race 1'!$K$11:$Q$30,6,FALSE))</f>
        <v xml:space="preserve"> </v>
      </c>
      <c r="D80" s="58" t="str">
        <f>IF(ISERROR(VLOOKUP(B80,'Race 1'!$K$11:$Q$30,7,FALSE)),"0",VLOOKUP(B80,'Race 1'!$K$11:$Q$30,7,FALSE))</f>
        <v>0</v>
      </c>
      <c r="E80" s="99" t="str">
        <f>IF(ISERROR(VLOOKUP($B80,'Race 2'!$K$11:$Q$25,6,FALSE))," ",VLOOKUP($B80,'Race 2'!$K$11:$Q$25,6,FALSE))</f>
        <v xml:space="preserve"> </v>
      </c>
      <c r="F80" s="58" t="str">
        <f>IF(ISERROR(VLOOKUP($B80,'Race 2'!$K$11:$Q$25,7,FALSE)),"0",VLOOKUP($B80,'Race 2'!$K$11:$Q$25,7,FALSE))</f>
        <v>0</v>
      </c>
      <c r="G80" s="99" t="str">
        <f>IF(ISERROR(VLOOKUP($B80,'Race 3'!$K$11:$Q$36,6,FALSE))," ",VLOOKUP($B80,'Race 3'!$K$11:$Q$36,6,FALSE))</f>
        <v xml:space="preserve"> </v>
      </c>
      <c r="H80" s="58" t="str">
        <f>IF(ISERROR(VLOOKUP($B80,'Race 3'!$K$11:$Q$36,7,FALSE)),"0",VLOOKUP($B80,'Race 3'!$K$11:$Q$36,7,FALSE))</f>
        <v>0</v>
      </c>
      <c r="I80" s="99" t="str">
        <f>IF(ISERROR(VLOOKUP($B80,'Race 4'!$K$11:$Q$30,6,FALSE))," ",VLOOKUP($B80,'Race 4'!$K$11:$Q$30,6,FALSE))</f>
        <v xml:space="preserve"> </v>
      </c>
      <c r="J80" s="58" t="str">
        <f>IF(ISERROR(VLOOKUP($B80,'Race 4'!$K$11:$Q$30,7,FALSE)),"0",VLOOKUP($B80,'Race 4'!$K$11:$Q$30,7,FALSE))</f>
        <v>0</v>
      </c>
      <c r="K80" s="99" t="str">
        <f>IF(ISERROR(VLOOKUP($B80,'Race 5'!$K$11:$Q$38,6,FALSE))," ",VLOOKUP($B80,'Race 5'!$K$11:$Q$38,6,FALSE))</f>
        <v xml:space="preserve"> </v>
      </c>
      <c r="L80" s="58" t="str">
        <f>IF(ISERROR(VLOOKUP($B80,'Race 5'!$K$11:$Q$38,7,FALSE)),"0",VLOOKUP($B80,'Race 5'!$K$11:$Q$38,7,FALSE))</f>
        <v>0</v>
      </c>
      <c r="M80" s="99" t="str">
        <f>IF(ISERROR(VLOOKUP($B80,'Race 6'!$K$11:$Q$45,6,FALSE))," ",VLOOKUP($B80,'Race 6'!$K$11:$Q$45,6,FALSE))</f>
        <v xml:space="preserve"> </v>
      </c>
      <c r="N80" s="58" t="str">
        <f>IF(ISERROR(VLOOKUP($B80,'Race 6'!$K$11:$Q$45,7,FALSE)),"0",VLOOKUP($B80,'Race 6'!$K$11:$Q$45,7,FALSE))</f>
        <v>0</v>
      </c>
      <c r="O80" s="99" t="str">
        <f>IF(ISERROR(VLOOKUP($B80,'Race 7'!$K$11:$Q$38,6,FALSE))," ",VLOOKUP($B80,'Race 7'!$K$11:$Q$38,6,FALSE))</f>
        <v xml:space="preserve"> </v>
      </c>
      <c r="P80" s="58" t="str">
        <f>IF(ISERROR(VLOOKUP($B80,'Race 7'!$K$11:$Q$38,7,FALSE)),"0",VLOOKUP($B80,'Race 7'!$K$11:$Q$38,7,FALSE))</f>
        <v>0</v>
      </c>
      <c r="Q80" s="99" t="str">
        <f>IF(ISERROR(VLOOKUP($B80,'Race 8'!$K$11:$Q$35,6,FALSE))," ",VLOOKUP($B80,'Race 8'!$K$11:$Q$35,6,FALSE))</f>
        <v xml:space="preserve"> </v>
      </c>
      <c r="R80" s="58" t="str">
        <f>IF(ISERROR(VLOOKUP($B80,'Race 8'!$K$11:$Q$35,7,FALSE)),"0",VLOOKUP($B80,'Race 8'!$K$11:$Q$35,7,FALSE))</f>
        <v>0</v>
      </c>
      <c r="S80" s="99" t="str">
        <f>IF(ISERROR(VLOOKUP($B80,'Race 9'!$K$11:$Q$29,6,FALSE))," ",VLOOKUP($B80,'Race 9'!$K$11:$Q$29,6,FALSE))</f>
        <v xml:space="preserve"> </v>
      </c>
      <c r="T80" s="58" t="str">
        <f>IF(ISERROR(VLOOKUP($B80,'Race 9'!$K$11:$Q$29,7,FALSE)),"0",VLOOKUP($B80,'Race 9'!$K$11:$Q$29,7,FALSE))</f>
        <v>0</v>
      </c>
      <c r="U80" s="99" t="str">
        <f>IF(ISERROR(VLOOKUP($B80,'Race 10'!$K$11:$Q$35,6,FALSE))," ",VLOOKUP($B80,'Race 10'!$K$11:$Q$35,6,FALSE))</f>
        <v xml:space="preserve"> </v>
      </c>
      <c r="V80" s="58" t="str">
        <f>IF(ISERROR(VLOOKUP($B80,'Race 10'!$K$11:$Q$35,7,FALSE)),"0",VLOOKUP($B80,'Race 10'!$K$11:$Q$35,7,FALSE))</f>
        <v>0</v>
      </c>
      <c r="W80" s="99" t="str">
        <f>IF(ISERROR(VLOOKUP($B80,'Race 11'!$K$11:$Q$38,6,FALSE))," ",VLOOKUP($B80,'Race 11'!$K$11:$Q$38,6,FALSE))</f>
        <v xml:space="preserve"> </v>
      </c>
      <c r="X80" s="58" t="str">
        <f>IF(ISERROR(VLOOKUP($B80,'Race 11'!$K$11:$Q$38,7,FALSE)),"0",VLOOKUP($B80,'Race 11'!$K$11:$Q$38,7,FALSE))</f>
        <v>0</v>
      </c>
      <c r="Y80" s="99" t="str">
        <f>IF(ISERROR(VLOOKUP($B80,'Race 12'!$K$11:$Q$42,6,FALSE))," ",VLOOKUP($B80,'Race 12'!$K$11:$Q$42,6,FALSE))</f>
        <v xml:space="preserve"> </v>
      </c>
      <c r="Z80" s="58" t="str">
        <f>IF(ISERROR(VLOOKUP($B80,'Race 12'!$K$11:$Q$42,7,FALSE)),"0",VLOOKUP($B80,'Race 12'!$K$11:$Q$42,7,FALSE))</f>
        <v>0</v>
      </c>
      <c r="AA80" s="100">
        <f t="shared" si="4"/>
        <v>0</v>
      </c>
      <c r="AB80" s="54">
        <f t="shared" si="5"/>
        <v>0</v>
      </c>
      <c r="AC80" s="53"/>
      <c r="AD80" s="34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</row>
    <row r="81" spans="1:48">
      <c r="A81" s="35">
        <v>17</v>
      </c>
      <c r="B81" s="56"/>
      <c r="C81" s="99" t="str">
        <f>IF(ISERROR(VLOOKUP(B81,'Race 1'!$K$11:$Q$30,6,FALSE))," ",VLOOKUP(B81,'Race 1'!$K$11:$Q$30,6,FALSE))</f>
        <v xml:space="preserve"> </v>
      </c>
      <c r="D81" s="58" t="str">
        <f>IF(ISERROR(VLOOKUP(B81,'Race 1'!$K$11:$Q$30,7,FALSE)),"0",VLOOKUP(B81,'Race 1'!$K$11:$Q$30,7,FALSE))</f>
        <v>0</v>
      </c>
      <c r="E81" s="99" t="str">
        <f>IF(ISERROR(VLOOKUP($B81,'Race 2'!$K$11:$Q$25,6,FALSE))," ",VLOOKUP($B81,'Race 2'!$K$11:$Q$25,6,FALSE))</f>
        <v xml:space="preserve"> </v>
      </c>
      <c r="F81" s="58" t="str">
        <f>IF(ISERROR(VLOOKUP($B81,'Race 2'!$K$11:$Q$25,7,FALSE)),"0",VLOOKUP($B81,'Race 2'!$K$11:$Q$25,7,FALSE))</f>
        <v>0</v>
      </c>
      <c r="G81" s="99" t="str">
        <f>IF(ISERROR(VLOOKUP($B81,'Race 3'!$K$11:$Q$36,6,FALSE))," ",VLOOKUP($B81,'Race 3'!$K$11:$Q$36,6,FALSE))</f>
        <v xml:space="preserve"> </v>
      </c>
      <c r="H81" s="58" t="str">
        <f>IF(ISERROR(VLOOKUP($B81,'Race 3'!$K$11:$Q$36,7,FALSE)),"0",VLOOKUP($B81,'Race 3'!$K$11:$Q$36,7,FALSE))</f>
        <v>0</v>
      </c>
      <c r="I81" s="99" t="str">
        <f>IF(ISERROR(VLOOKUP($B81,'Race 4'!$K$11:$Q$30,6,FALSE))," ",VLOOKUP($B81,'Race 4'!$K$11:$Q$30,6,FALSE))</f>
        <v xml:space="preserve"> </v>
      </c>
      <c r="J81" s="58" t="str">
        <f>IF(ISERROR(VLOOKUP($B81,'Race 4'!$K$11:$Q$30,7,FALSE)),"0",VLOOKUP($B81,'Race 4'!$K$11:$Q$30,7,FALSE))</f>
        <v>0</v>
      </c>
      <c r="K81" s="99" t="str">
        <f>IF(ISERROR(VLOOKUP($B81,'Race 5'!$K$11:$Q$38,6,FALSE))," ",VLOOKUP($B81,'Race 5'!$K$11:$Q$38,6,FALSE))</f>
        <v xml:space="preserve"> </v>
      </c>
      <c r="L81" s="58" t="str">
        <f>IF(ISERROR(VLOOKUP($B81,'Race 5'!$K$11:$Q$38,7,FALSE)),"0",VLOOKUP($B81,'Race 5'!$K$11:$Q$38,7,FALSE))</f>
        <v>0</v>
      </c>
      <c r="M81" s="99" t="str">
        <f>IF(ISERROR(VLOOKUP($B81,'Race 6'!$K$11:$Q$45,6,FALSE))," ",VLOOKUP($B81,'Race 6'!$K$11:$Q$45,6,FALSE))</f>
        <v xml:space="preserve"> </v>
      </c>
      <c r="N81" s="58" t="str">
        <f>IF(ISERROR(VLOOKUP($B81,'Race 6'!$K$11:$Q$45,7,FALSE)),"0",VLOOKUP($B81,'Race 6'!$K$11:$Q$45,7,FALSE))</f>
        <v>0</v>
      </c>
      <c r="O81" s="99" t="str">
        <f>IF(ISERROR(VLOOKUP($B81,'Race 7'!$K$11:$Q$38,6,FALSE))," ",VLOOKUP($B81,'Race 7'!$K$11:$Q$38,6,FALSE))</f>
        <v xml:space="preserve"> </v>
      </c>
      <c r="P81" s="58" t="str">
        <f>IF(ISERROR(VLOOKUP($B81,'Race 7'!$K$11:$Q$38,7,FALSE)),"0",VLOOKUP($B81,'Race 7'!$K$11:$Q$38,7,FALSE))</f>
        <v>0</v>
      </c>
      <c r="Q81" s="99" t="str">
        <f>IF(ISERROR(VLOOKUP($B81,'Race 8'!$K$11:$Q$35,6,FALSE))," ",VLOOKUP($B81,'Race 8'!$K$11:$Q$35,6,FALSE))</f>
        <v xml:space="preserve"> </v>
      </c>
      <c r="R81" s="58" t="str">
        <f>IF(ISERROR(VLOOKUP($B81,'Race 8'!$K$11:$Q$35,7,FALSE)),"0",VLOOKUP($B81,'Race 8'!$K$11:$Q$35,7,FALSE))</f>
        <v>0</v>
      </c>
      <c r="S81" s="99" t="str">
        <f>IF(ISERROR(VLOOKUP($B81,'Race 9'!$K$11:$Q$29,6,FALSE))," ",VLOOKUP($B81,'Race 9'!$K$11:$Q$29,6,FALSE))</f>
        <v xml:space="preserve"> </v>
      </c>
      <c r="T81" s="58" t="str">
        <f>IF(ISERROR(VLOOKUP($B81,'Race 9'!$K$11:$Q$29,7,FALSE)),"0",VLOOKUP($B81,'Race 9'!$K$11:$Q$29,7,FALSE))</f>
        <v>0</v>
      </c>
      <c r="U81" s="99" t="str">
        <f>IF(ISERROR(VLOOKUP($B81,'Race 10'!$K$11:$Q$35,6,FALSE))," ",VLOOKUP($B81,'Race 10'!$K$11:$Q$35,6,FALSE))</f>
        <v xml:space="preserve"> </v>
      </c>
      <c r="V81" s="58" t="str">
        <f>IF(ISERROR(VLOOKUP($B81,'Race 10'!$K$11:$Q$35,7,FALSE)),"0",VLOOKUP($B81,'Race 10'!$K$11:$Q$35,7,FALSE))</f>
        <v>0</v>
      </c>
      <c r="W81" s="99" t="str">
        <f>IF(ISERROR(VLOOKUP($B81,'Race 11'!$K$11:$Q$38,6,FALSE))," ",VLOOKUP($B81,'Race 11'!$K$11:$Q$38,6,FALSE))</f>
        <v xml:space="preserve"> </v>
      </c>
      <c r="X81" s="58" t="str">
        <f>IF(ISERROR(VLOOKUP($B81,'Race 11'!$K$11:$Q$38,7,FALSE)),"0",VLOOKUP($B81,'Race 11'!$K$11:$Q$38,7,FALSE))</f>
        <v>0</v>
      </c>
      <c r="Y81" s="99" t="str">
        <f>IF(ISERROR(VLOOKUP($B81,'Race 12'!$K$11:$Q$42,6,FALSE))," ",VLOOKUP($B81,'Race 12'!$K$11:$Q$42,6,FALSE))</f>
        <v xml:space="preserve"> </v>
      </c>
      <c r="Z81" s="58" t="str">
        <f>IF(ISERROR(VLOOKUP($B81,'Race 12'!$K$11:$Q$42,7,FALSE)),"0",VLOOKUP($B81,'Race 12'!$K$11:$Q$42,7,FALSE))</f>
        <v>0</v>
      </c>
      <c r="AA81" s="100">
        <f t="shared" si="4"/>
        <v>0</v>
      </c>
      <c r="AB81" s="54">
        <f t="shared" si="5"/>
        <v>0</v>
      </c>
      <c r="AC81" s="5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</row>
    <row r="82" spans="1:48" ht="18.75" customHeight="1">
      <c r="A82" s="35">
        <v>18</v>
      </c>
      <c r="B82" s="56"/>
      <c r="C82" s="99" t="str">
        <f>IF(ISERROR(VLOOKUP(B82,'Race 1'!$K$11:$Q$30,6,FALSE))," ",VLOOKUP(B82,'Race 1'!$K$11:$Q$30,6,FALSE))</f>
        <v xml:space="preserve"> </v>
      </c>
      <c r="D82" s="58" t="str">
        <f>IF(ISERROR(VLOOKUP(B82,'Race 1'!$K$11:$Q$30,7,FALSE)),"0",VLOOKUP(B82,'Race 1'!$K$11:$Q$30,7,FALSE))</f>
        <v>0</v>
      </c>
      <c r="E82" s="99" t="str">
        <f>IF(ISERROR(VLOOKUP($B82,'Race 2'!$K$11:$Q$25,6,FALSE))," ",VLOOKUP($B82,'Race 2'!$K$11:$Q$25,6,FALSE))</f>
        <v xml:space="preserve"> </v>
      </c>
      <c r="F82" s="58" t="str">
        <f>IF(ISERROR(VLOOKUP($B82,'Race 2'!$K$11:$Q$25,7,FALSE)),"0",VLOOKUP($B82,'Race 2'!$K$11:$Q$25,7,FALSE))</f>
        <v>0</v>
      </c>
      <c r="G82" s="99" t="str">
        <f>IF(ISERROR(VLOOKUP($B82,'Race 3'!$K$11:$Q$36,6,FALSE))," ",VLOOKUP($B82,'Race 3'!$K$11:$Q$36,6,FALSE))</f>
        <v xml:space="preserve"> </v>
      </c>
      <c r="H82" s="58" t="str">
        <f>IF(ISERROR(VLOOKUP($B82,'Race 3'!$K$11:$Q$36,7,FALSE)),"0",VLOOKUP($B82,'Race 3'!$K$11:$Q$36,7,FALSE))</f>
        <v>0</v>
      </c>
      <c r="I82" s="99" t="str">
        <f>IF(ISERROR(VLOOKUP($B82,'Race 4'!$K$11:$Q$30,6,FALSE))," ",VLOOKUP($B82,'Race 4'!$K$11:$Q$30,6,FALSE))</f>
        <v xml:space="preserve"> </v>
      </c>
      <c r="J82" s="58" t="str">
        <f>IF(ISERROR(VLOOKUP($B82,'Race 4'!$K$11:$Q$30,7,FALSE)),"0",VLOOKUP($B82,'Race 4'!$K$11:$Q$30,7,FALSE))</f>
        <v>0</v>
      </c>
      <c r="K82" s="99" t="str">
        <f>IF(ISERROR(VLOOKUP($B82,'Race 5'!$K$11:$Q$38,6,FALSE))," ",VLOOKUP($B82,'Race 5'!$K$11:$Q$38,6,FALSE))</f>
        <v xml:space="preserve"> </v>
      </c>
      <c r="L82" s="58" t="str">
        <f>IF(ISERROR(VLOOKUP($B82,'Race 5'!$K$11:$Q$38,7,FALSE)),"0",VLOOKUP($B82,'Race 5'!$K$11:$Q$38,7,FALSE))</f>
        <v>0</v>
      </c>
      <c r="M82" s="99" t="str">
        <f>IF(ISERROR(VLOOKUP($B82,'Race 6'!$K$11:$Q$45,6,FALSE))," ",VLOOKUP($B82,'Race 6'!$K$11:$Q$45,6,FALSE))</f>
        <v xml:space="preserve"> </v>
      </c>
      <c r="N82" s="58" t="str">
        <f>IF(ISERROR(VLOOKUP($B82,'Race 6'!$K$11:$Q$45,7,FALSE)),"0",VLOOKUP($B82,'Race 6'!$K$11:$Q$45,7,FALSE))</f>
        <v>0</v>
      </c>
      <c r="O82" s="99" t="str">
        <f>IF(ISERROR(VLOOKUP($B82,'Race 7'!$K$11:$Q$38,6,FALSE))," ",VLOOKUP($B82,'Race 7'!$K$11:$Q$38,6,FALSE))</f>
        <v xml:space="preserve"> </v>
      </c>
      <c r="P82" s="58" t="str">
        <f>IF(ISERROR(VLOOKUP($B82,'Race 7'!$K$11:$Q$38,7,FALSE)),"0",VLOOKUP($B82,'Race 7'!$K$11:$Q$38,7,FALSE))</f>
        <v>0</v>
      </c>
      <c r="Q82" s="99" t="str">
        <f>IF(ISERROR(VLOOKUP($B82,'Race 8'!$K$11:$Q$35,6,FALSE))," ",VLOOKUP($B82,'Race 8'!$K$11:$Q$35,6,FALSE))</f>
        <v xml:space="preserve"> </v>
      </c>
      <c r="R82" s="58" t="str">
        <f>IF(ISERROR(VLOOKUP($B82,'Race 8'!$K$11:$Q$35,7,FALSE)),"0",VLOOKUP($B82,'Race 8'!$K$11:$Q$35,7,FALSE))</f>
        <v>0</v>
      </c>
      <c r="S82" s="99" t="str">
        <f>IF(ISERROR(VLOOKUP($B82,'Race 9'!$K$11:$Q$29,6,FALSE))," ",VLOOKUP($B82,'Race 9'!$K$11:$Q$29,6,FALSE))</f>
        <v xml:space="preserve"> </v>
      </c>
      <c r="T82" s="58" t="str">
        <f>IF(ISERROR(VLOOKUP($B82,'Race 9'!$K$11:$Q$29,7,FALSE)),"0",VLOOKUP($B82,'Race 9'!$K$11:$Q$29,7,FALSE))</f>
        <v>0</v>
      </c>
      <c r="U82" s="99" t="str">
        <f>IF(ISERROR(VLOOKUP($B82,'Race 10'!$K$11:$Q$35,6,FALSE))," ",VLOOKUP($B82,'Race 10'!$K$11:$Q$35,6,FALSE))</f>
        <v xml:space="preserve"> </v>
      </c>
      <c r="V82" s="58" t="str">
        <f>IF(ISERROR(VLOOKUP($B82,'Race 10'!$K$11:$Q$35,7,FALSE)),"0",VLOOKUP($B82,'Race 10'!$K$11:$Q$35,7,FALSE))</f>
        <v>0</v>
      </c>
      <c r="W82" s="99" t="str">
        <f>IF(ISERROR(VLOOKUP($B82,'Race 11'!$K$11:$Q$38,6,FALSE))," ",VLOOKUP($B82,'Race 11'!$K$11:$Q$38,6,FALSE))</f>
        <v xml:space="preserve"> </v>
      </c>
      <c r="X82" s="58" t="str">
        <f>IF(ISERROR(VLOOKUP($B82,'Race 11'!$K$11:$Q$38,7,FALSE)),"0",VLOOKUP($B82,'Race 11'!$K$11:$Q$38,7,FALSE))</f>
        <v>0</v>
      </c>
      <c r="Y82" s="99" t="str">
        <f>IF(ISERROR(VLOOKUP($B82,'Race 12'!$K$11:$Q$42,6,FALSE))," ",VLOOKUP($B82,'Race 12'!$K$11:$Q$42,6,FALSE))</f>
        <v xml:space="preserve"> </v>
      </c>
      <c r="Z82" s="58" t="str">
        <f>IF(ISERROR(VLOOKUP($B82,'Race 12'!$K$11:$Q$42,7,FALSE)),"0",VLOOKUP($B82,'Race 12'!$K$11:$Q$42,7,FALSE))</f>
        <v>0</v>
      </c>
      <c r="AA82" s="100">
        <f t="shared" si="4"/>
        <v>0</v>
      </c>
      <c r="AB82" s="54">
        <f t="shared" si="5"/>
        <v>0</v>
      </c>
      <c r="AC82" s="55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</row>
    <row r="83" spans="1:48">
      <c r="A83" s="35">
        <v>19</v>
      </c>
      <c r="B83" s="59"/>
      <c r="C83" s="99" t="str">
        <f>IF(ISERROR(VLOOKUP(B83,'Race 1'!$K$11:$Q$30,6,FALSE))," ",VLOOKUP(B83,'Race 1'!$K$11:$Q$30,6,FALSE))</f>
        <v xml:space="preserve"> </v>
      </c>
      <c r="D83" s="58" t="str">
        <f>IF(ISERROR(VLOOKUP(B83,'Race 1'!$K$11:$Q$30,7,FALSE)),"0",VLOOKUP(B83,'Race 1'!$K$11:$Q$30,7,FALSE))</f>
        <v>0</v>
      </c>
      <c r="E83" s="99" t="str">
        <f>IF(ISERROR(VLOOKUP($B83,'Race 2'!$K$11:$Q$25,6,FALSE))," ",VLOOKUP($B83,'Race 2'!$K$11:$Q$25,6,FALSE))</f>
        <v xml:space="preserve"> </v>
      </c>
      <c r="F83" s="58" t="str">
        <f>IF(ISERROR(VLOOKUP($B83,'Race 2'!$K$11:$Q$25,7,FALSE)),"0",VLOOKUP($B83,'Race 2'!$K$11:$Q$25,7,FALSE))</f>
        <v>0</v>
      </c>
      <c r="G83" s="99" t="str">
        <f>IF(ISERROR(VLOOKUP($B83,'Race 3'!$K$11:$Q$36,6,FALSE))," ",VLOOKUP($B83,'Race 3'!$K$11:$Q$36,6,FALSE))</f>
        <v xml:space="preserve"> </v>
      </c>
      <c r="H83" s="58" t="str">
        <f>IF(ISERROR(VLOOKUP($B83,'Race 3'!$K$11:$Q$36,7,FALSE)),"0",VLOOKUP($B83,'Race 3'!$K$11:$Q$36,7,FALSE))</f>
        <v>0</v>
      </c>
      <c r="I83" s="99" t="str">
        <f>IF(ISERROR(VLOOKUP($B83,'Race 4'!$K$11:$Q$30,6,FALSE))," ",VLOOKUP($B83,'Race 4'!$K$11:$Q$30,6,FALSE))</f>
        <v xml:space="preserve"> </v>
      </c>
      <c r="J83" s="58" t="str">
        <f>IF(ISERROR(VLOOKUP($B83,'Race 4'!$K$11:$Q$30,7,FALSE)),"0",VLOOKUP($B83,'Race 4'!$K$11:$Q$30,7,FALSE))</f>
        <v>0</v>
      </c>
      <c r="K83" s="99" t="str">
        <f>IF(ISERROR(VLOOKUP($B83,'Race 5'!$K$11:$Q$38,6,FALSE))," ",VLOOKUP($B83,'Race 5'!$K$11:$Q$38,6,FALSE))</f>
        <v xml:space="preserve"> </v>
      </c>
      <c r="L83" s="58" t="str">
        <f>IF(ISERROR(VLOOKUP($B83,'Race 5'!$K$11:$Q$38,7,FALSE)),"0",VLOOKUP($B83,'Race 5'!$K$11:$Q$38,7,FALSE))</f>
        <v>0</v>
      </c>
      <c r="M83" s="99" t="str">
        <f>IF(ISERROR(VLOOKUP($B83,'Race 6'!$K$11:$Q$45,6,FALSE))," ",VLOOKUP($B83,'Race 6'!$K$11:$Q$45,6,FALSE))</f>
        <v xml:space="preserve"> </v>
      </c>
      <c r="N83" s="58" t="str">
        <f>IF(ISERROR(VLOOKUP($B83,'Race 6'!$K$11:$Q$45,7,FALSE)),"0",VLOOKUP($B83,'Race 6'!$K$11:$Q$45,7,FALSE))</f>
        <v>0</v>
      </c>
      <c r="O83" s="99" t="str">
        <f>IF(ISERROR(VLOOKUP($B83,'Race 7'!$K$11:$Q$38,6,FALSE))," ",VLOOKUP($B83,'Race 7'!$K$11:$Q$38,6,FALSE))</f>
        <v xml:space="preserve"> </v>
      </c>
      <c r="P83" s="58" t="str">
        <f>IF(ISERROR(VLOOKUP($B83,'Race 7'!$K$11:$Q$38,7,FALSE)),"0",VLOOKUP($B83,'Race 7'!$K$11:$Q$38,7,FALSE))</f>
        <v>0</v>
      </c>
      <c r="Q83" s="99" t="str">
        <f>IF(ISERROR(VLOOKUP($B83,'Race 8'!$K$11:$Q$35,6,FALSE))," ",VLOOKUP($B83,'Race 8'!$K$11:$Q$35,6,FALSE))</f>
        <v xml:space="preserve"> </v>
      </c>
      <c r="R83" s="58" t="str">
        <f>IF(ISERROR(VLOOKUP($B83,'Race 8'!$K$11:$Q$35,7,FALSE)),"0",VLOOKUP($B83,'Race 8'!$K$11:$Q$35,7,FALSE))</f>
        <v>0</v>
      </c>
      <c r="S83" s="99" t="str">
        <f>IF(ISERROR(VLOOKUP($B83,'Race 9'!$K$11:$Q$29,6,FALSE))," ",VLOOKUP($B83,'Race 9'!$K$11:$Q$29,6,FALSE))</f>
        <v xml:space="preserve"> </v>
      </c>
      <c r="T83" s="58" t="str">
        <f>IF(ISERROR(VLOOKUP($B83,'Race 9'!$K$11:$Q$29,7,FALSE)),"0",VLOOKUP($B83,'Race 9'!$K$11:$Q$29,7,FALSE))</f>
        <v>0</v>
      </c>
      <c r="U83" s="99" t="str">
        <f>IF(ISERROR(VLOOKUP($B83,'Race 10'!$K$11:$Q$35,6,FALSE))," ",VLOOKUP($B83,'Race 10'!$K$11:$Q$35,6,FALSE))</f>
        <v xml:space="preserve"> </v>
      </c>
      <c r="V83" s="58" t="str">
        <f>IF(ISERROR(VLOOKUP($B83,'Race 10'!$K$11:$Q$35,7,FALSE)),"0",VLOOKUP($B83,'Race 10'!$K$11:$Q$35,7,FALSE))</f>
        <v>0</v>
      </c>
      <c r="W83" s="99" t="str">
        <f>IF(ISERROR(VLOOKUP($B83,'Race 11'!$K$11:$Q$38,6,FALSE))," ",VLOOKUP($B83,'Race 11'!$K$11:$Q$38,6,FALSE))</f>
        <v xml:space="preserve"> </v>
      </c>
      <c r="X83" s="58" t="str">
        <f>IF(ISERROR(VLOOKUP($B83,'Race 11'!$K$11:$Q$38,7,FALSE)),"0",VLOOKUP($B83,'Race 11'!$K$11:$Q$38,7,FALSE))</f>
        <v>0</v>
      </c>
      <c r="Y83" s="99" t="str">
        <f>IF(ISERROR(VLOOKUP($B83,'Race 12'!$K$11:$Q$42,6,FALSE))," ",VLOOKUP($B83,'Race 12'!$K$11:$Q$42,6,FALSE))</f>
        <v xml:space="preserve"> </v>
      </c>
      <c r="Z83" s="58" t="str">
        <f>IF(ISERROR(VLOOKUP($B83,'Race 12'!$K$11:$Q$42,7,FALSE)),"0",VLOOKUP($B83,'Race 12'!$K$11:$Q$42,7,FALSE))</f>
        <v>0</v>
      </c>
      <c r="AA83" s="100">
        <f t="shared" si="4"/>
        <v>0</v>
      </c>
      <c r="AB83" s="54">
        <f t="shared" si="5"/>
        <v>0</v>
      </c>
      <c r="AC83" s="53"/>
      <c r="AD83" s="34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</row>
    <row r="84" spans="1:48">
      <c r="A84" s="35">
        <v>20</v>
      </c>
      <c r="B84" s="56"/>
      <c r="C84" s="99" t="str">
        <f>IF(ISERROR(VLOOKUP(B84,'Race 1'!$K$11:$Q$30,6,FALSE))," ",VLOOKUP(B84,'Race 1'!$K$11:$Q$30,6,FALSE))</f>
        <v xml:space="preserve"> </v>
      </c>
      <c r="D84" s="58" t="str">
        <f>IF(ISERROR(VLOOKUP(B84,'Race 1'!$K$11:$Q$30,7,FALSE)),"0",VLOOKUP(B84,'Race 1'!$K$11:$Q$30,7,FALSE))</f>
        <v>0</v>
      </c>
      <c r="E84" s="99" t="str">
        <f>IF(ISERROR(VLOOKUP($B84,'Race 2'!$K$11:$Q$25,6,FALSE))," ",VLOOKUP($B84,'Race 2'!$K$11:$Q$25,6,FALSE))</f>
        <v xml:space="preserve"> </v>
      </c>
      <c r="F84" s="58" t="str">
        <f>IF(ISERROR(VLOOKUP($B84,'Race 2'!$K$11:$Q$25,7,FALSE)),"0",VLOOKUP($B84,'Race 2'!$K$11:$Q$25,7,FALSE))</f>
        <v>0</v>
      </c>
      <c r="G84" s="99" t="str">
        <f>IF(ISERROR(VLOOKUP($B84,'Race 3'!$K$11:$Q$36,6,FALSE))," ",VLOOKUP($B84,'Race 3'!$K$11:$Q$36,6,FALSE))</f>
        <v xml:space="preserve"> </v>
      </c>
      <c r="H84" s="58" t="str">
        <f>IF(ISERROR(VLOOKUP($B84,'Race 3'!$K$11:$Q$36,7,FALSE)),"0",VLOOKUP($B84,'Race 3'!$K$11:$Q$36,7,FALSE))</f>
        <v>0</v>
      </c>
      <c r="I84" s="99" t="str">
        <f>IF(ISERROR(VLOOKUP($B84,'Race 4'!$K$11:$Q$30,6,FALSE))," ",VLOOKUP($B84,'Race 4'!$K$11:$Q$30,6,FALSE))</f>
        <v xml:space="preserve"> </v>
      </c>
      <c r="J84" s="58" t="str">
        <f>IF(ISERROR(VLOOKUP($B84,'Race 4'!$K$11:$Q$30,7,FALSE)),"0",VLOOKUP($B84,'Race 4'!$K$11:$Q$30,7,FALSE))</f>
        <v>0</v>
      </c>
      <c r="K84" s="99" t="str">
        <f>IF(ISERROR(VLOOKUP($B84,'Race 5'!$K$11:$Q$38,6,FALSE))," ",VLOOKUP($B84,'Race 5'!$K$11:$Q$38,6,FALSE))</f>
        <v xml:space="preserve"> </v>
      </c>
      <c r="L84" s="58" t="str">
        <f>IF(ISERROR(VLOOKUP($B84,'Race 5'!$K$11:$Q$38,7,FALSE)),"0",VLOOKUP($B84,'Race 5'!$K$11:$Q$38,7,FALSE))</f>
        <v>0</v>
      </c>
      <c r="M84" s="99" t="str">
        <f>IF(ISERROR(VLOOKUP($B84,'Race 6'!$K$11:$Q$45,6,FALSE))," ",VLOOKUP($B84,'Race 6'!$K$11:$Q$45,6,FALSE))</f>
        <v xml:space="preserve"> </v>
      </c>
      <c r="N84" s="58" t="str">
        <f>IF(ISERROR(VLOOKUP($B84,'Race 6'!$K$11:$Q$45,7,FALSE)),"0",VLOOKUP($B84,'Race 6'!$K$11:$Q$45,7,FALSE))</f>
        <v>0</v>
      </c>
      <c r="O84" s="99" t="str">
        <f>IF(ISERROR(VLOOKUP($B84,'Race 7'!$K$11:$Q$38,6,FALSE))," ",VLOOKUP($B84,'Race 7'!$K$11:$Q$38,6,FALSE))</f>
        <v xml:space="preserve"> </v>
      </c>
      <c r="P84" s="58" t="str">
        <f>IF(ISERROR(VLOOKUP($B84,'Race 7'!$K$11:$Q$38,7,FALSE)),"0",VLOOKUP($B84,'Race 7'!$K$11:$Q$38,7,FALSE))</f>
        <v>0</v>
      </c>
      <c r="Q84" s="99" t="str">
        <f>IF(ISERROR(VLOOKUP($B84,'Race 8'!$K$11:$Q$35,6,FALSE))," ",VLOOKUP($B84,'Race 8'!$K$11:$Q$35,6,FALSE))</f>
        <v xml:space="preserve"> </v>
      </c>
      <c r="R84" s="58" t="str">
        <f>IF(ISERROR(VLOOKUP($B84,'Race 8'!$K$11:$Q$35,7,FALSE)),"0",VLOOKUP($B84,'Race 8'!$K$11:$Q$35,7,FALSE))</f>
        <v>0</v>
      </c>
      <c r="S84" s="99" t="str">
        <f>IF(ISERROR(VLOOKUP($B84,'Race 9'!$K$11:$Q$29,6,FALSE))," ",VLOOKUP($B84,'Race 9'!$K$11:$Q$29,6,FALSE))</f>
        <v xml:space="preserve"> </v>
      </c>
      <c r="T84" s="58" t="str">
        <f>IF(ISERROR(VLOOKUP($B84,'Race 9'!$K$11:$Q$29,7,FALSE)),"0",VLOOKUP($B84,'Race 9'!$K$11:$Q$29,7,FALSE))</f>
        <v>0</v>
      </c>
      <c r="U84" s="99" t="str">
        <f>IF(ISERROR(VLOOKUP($B84,'Race 10'!$K$11:$Q$35,6,FALSE))," ",VLOOKUP($B84,'Race 10'!$K$11:$Q$35,6,FALSE))</f>
        <v xml:space="preserve"> </v>
      </c>
      <c r="V84" s="58" t="str">
        <f>IF(ISERROR(VLOOKUP($B84,'Race 10'!$K$11:$Q$35,7,FALSE)),"0",VLOOKUP($B84,'Race 10'!$K$11:$Q$35,7,FALSE))</f>
        <v>0</v>
      </c>
      <c r="W84" s="99" t="str">
        <f>IF(ISERROR(VLOOKUP($B84,'Race 11'!$K$11:$Q$38,6,FALSE))," ",VLOOKUP($B84,'Race 11'!$K$11:$Q$38,6,FALSE))</f>
        <v xml:space="preserve"> </v>
      </c>
      <c r="X84" s="58" t="str">
        <f>IF(ISERROR(VLOOKUP($B84,'Race 11'!$K$11:$Q$38,7,FALSE)),"0",VLOOKUP($B84,'Race 11'!$K$11:$Q$38,7,FALSE))</f>
        <v>0</v>
      </c>
      <c r="Y84" s="99" t="str">
        <f>IF(ISERROR(VLOOKUP($B84,'Race 12'!$K$11:$Q$42,6,FALSE))," ",VLOOKUP($B84,'Race 12'!$K$11:$Q$42,6,FALSE))</f>
        <v xml:space="preserve"> </v>
      </c>
      <c r="Z84" s="58" t="str">
        <f>IF(ISERROR(VLOOKUP($B84,'Race 12'!$K$11:$Q$42,7,FALSE)),"0",VLOOKUP($B84,'Race 12'!$K$11:$Q$42,7,FALSE))</f>
        <v>0</v>
      </c>
      <c r="AA84" s="100">
        <f t="shared" si="4"/>
        <v>0</v>
      </c>
      <c r="AB84" s="54">
        <f t="shared" si="5"/>
        <v>0</v>
      </c>
      <c r="AC84" s="5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</row>
    <row r="85" spans="1:48">
      <c r="A85" s="35">
        <v>21</v>
      </c>
      <c r="B85" s="59"/>
      <c r="C85" s="99" t="str">
        <f>IF(ISERROR(VLOOKUP(B85,'Race 1'!$K$11:$Q$30,6,FALSE))," ",VLOOKUP(B85,'Race 1'!$K$11:$Q$30,6,FALSE))</f>
        <v xml:space="preserve"> </v>
      </c>
      <c r="D85" s="58" t="str">
        <f>IF(ISERROR(VLOOKUP(B85,'Race 1'!$K$11:$Q$30,7,FALSE)),"0",VLOOKUP(B85,'Race 1'!$K$11:$Q$30,7,FALSE))</f>
        <v>0</v>
      </c>
      <c r="E85" s="99" t="str">
        <f>IF(ISERROR(VLOOKUP($B85,'Race 2'!$K$11:$Q$25,6,FALSE))," ",VLOOKUP($B85,'Race 2'!$K$11:$Q$25,6,FALSE))</f>
        <v xml:space="preserve"> </v>
      </c>
      <c r="F85" s="58" t="str">
        <f>IF(ISERROR(VLOOKUP($B85,'Race 2'!$K$11:$Q$25,7,FALSE)),"0",VLOOKUP($B85,'Race 2'!$K$11:$Q$25,7,FALSE))</f>
        <v>0</v>
      </c>
      <c r="G85" s="99" t="str">
        <f>IF(ISERROR(VLOOKUP($B85,'Race 3'!$K$11:$Q$36,6,FALSE))," ",VLOOKUP($B85,'Race 3'!$K$11:$Q$36,6,FALSE))</f>
        <v xml:space="preserve"> </v>
      </c>
      <c r="H85" s="58" t="str">
        <f>IF(ISERROR(VLOOKUP($B85,'Race 3'!$K$11:$Q$36,7,FALSE)),"0",VLOOKUP($B85,'Race 3'!$K$11:$Q$36,7,FALSE))</f>
        <v>0</v>
      </c>
      <c r="I85" s="99" t="str">
        <f>IF(ISERROR(VLOOKUP($B85,'Race 4'!$K$11:$Q$30,6,FALSE))," ",VLOOKUP($B85,'Race 4'!$K$11:$Q$30,6,FALSE))</f>
        <v xml:space="preserve"> </v>
      </c>
      <c r="J85" s="58" t="str">
        <f>IF(ISERROR(VLOOKUP($B85,'Race 4'!$K$11:$Q$30,7,FALSE)),"0",VLOOKUP($B85,'Race 4'!$K$11:$Q$30,7,FALSE))</f>
        <v>0</v>
      </c>
      <c r="K85" s="99" t="str">
        <f>IF(ISERROR(VLOOKUP($B85,'Race 5'!$K$11:$Q$38,6,FALSE))," ",VLOOKUP($B85,'Race 5'!$K$11:$Q$38,6,FALSE))</f>
        <v xml:space="preserve"> </v>
      </c>
      <c r="L85" s="58" t="str">
        <f>IF(ISERROR(VLOOKUP($B85,'Race 5'!$K$11:$Q$38,7,FALSE)),"0",VLOOKUP($B85,'Race 5'!$K$11:$Q$38,7,FALSE))</f>
        <v>0</v>
      </c>
      <c r="M85" s="99" t="str">
        <f>IF(ISERROR(VLOOKUP($B85,'Race 6'!$K$11:$Q$45,6,FALSE))," ",VLOOKUP($B85,'Race 6'!$K$11:$Q$45,6,FALSE))</f>
        <v xml:space="preserve"> </v>
      </c>
      <c r="N85" s="58" t="str">
        <f>IF(ISERROR(VLOOKUP($B85,'Race 6'!$K$11:$Q$45,7,FALSE)),"0",VLOOKUP($B85,'Race 6'!$K$11:$Q$45,7,FALSE))</f>
        <v>0</v>
      </c>
      <c r="O85" s="99" t="str">
        <f>IF(ISERROR(VLOOKUP($B85,'Race 7'!$K$11:$Q$38,6,FALSE))," ",VLOOKUP($B85,'Race 7'!$K$11:$Q$38,6,FALSE))</f>
        <v xml:space="preserve"> </v>
      </c>
      <c r="P85" s="58" t="str">
        <f>IF(ISERROR(VLOOKUP($B85,'Race 7'!$K$11:$Q$38,7,FALSE)),"0",VLOOKUP($B85,'Race 7'!$K$11:$Q$38,7,FALSE))</f>
        <v>0</v>
      </c>
      <c r="Q85" s="99" t="str">
        <f>IF(ISERROR(VLOOKUP($B85,'Race 8'!$K$11:$Q$35,6,FALSE))," ",VLOOKUP($B85,'Race 8'!$K$11:$Q$35,6,FALSE))</f>
        <v xml:space="preserve"> </v>
      </c>
      <c r="R85" s="58" t="str">
        <f>IF(ISERROR(VLOOKUP($B85,'Race 8'!$K$11:$Q$35,7,FALSE)),"0",VLOOKUP($B85,'Race 8'!$K$11:$Q$35,7,FALSE))</f>
        <v>0</v>
      </c>
      <c r="S85" s="99" t="str">
        <f>IF(ISERROR(VLOOKUP($B85,'Race 9'!$K$11:$Q$29,6,FALSE))," ",VLOOKUP($B85,'Race 9'!$K$11:$Q$29,6,FALSE))</f>
        <v xml:space="preserve"> </v>
      </c>
      <c r="T85" s="58" t="str">
        <f>IF(ISERROR(VLOOKUP($B85,'Race 9'!$K$11:$Q$29,7,FALSE)),"0",VLOOKUP($B85,'Race 9'!$K$11:$Q$29,7,FALSE))</f>
        <v>0</v>
      </c>
      <c r="U85" s="99" t="str">
        <f>IF(ISERROR(VLOOKUP($B85,'Race 10'!$K$11:$Q$35,6,FALSE))," ",VLOOKUP($B85,'Race 10'!$K$11:$Q$35,6,FALSE))</f>
        <v xml:space="preserve"> </v>
      </c>
      <c r="V85" s="58" t="str">
        <f>IF(ISERROR(VLOOKUP($B85,'Race 10'!$K$11:$Q$35,7,FALSE)),"0",VLOOKUP($B85,'Race 10'!$K$11:$Q$35,7,FALSE))</f>
        <v>0</v>
      </c>
      <c r="W85" s="99" t="str">
        <f>IF(ISERROR(VLOOKUP($B85,'Race 11'!$K$11:$Q$38,6,FALSE))," ",VLOOKUP($B85,'Race 11'!$K$11:$Q$38,6,FALSE))</f>
        <v xml:space="preserve"> </v>
      </c>
      <c r="X85" s="58" t="str">
        <f>IF(ISERROR(VLOOKUP($B85,'Race 11'!$K$11:$Q$38,7,FALSE)),"0",VLOOKUP($B85,'Race 11'!$K$11:$Q$38,7,FALSE))</f>
        <v>0</v>
      </c>
      <c r="Y85" s="99" t="str">
        <f>IF(ISERROR(VLOOKUP($B85,'Race 12'!$K$11:$Q$42,6,FALSE))," ",VLOOKUP($B85,'Race 12'!$K$11:$Q$42,6,FALSE))</f>
        <v xml:space="preserve"> </v>
      </c>
      <c r="Z85" s="58" t="str">
        <f>IF(ISERROR(VLOOKUP($B85,'Race 12'!$K$11:$Q$42,7,FALSE)),"0",VLOOKUP($B85,'Race 12'!$K$11:$Q$42,7,FALSE))</f>
        <v>0</v>
      </c>
      <c r="AA85" s="100">
        <f t="shared" si="4"/>
        <v>0</v>
      </c>
      <c r="AB85" s="54">
        <f t="shared" si="5"/>
        <v>0</v>
      </c>
      <c r="AC85" s="5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</row>
    <row r="86" spans="1:48">
      <c r="A86" s="35">
        <v>22</v>
      </c>
      <c r="B86" s="56"/>
      <c r="C86" s="99" t="str">
        <f>IF(ISERROR(VLOOKUP(B86,'Race 1'!$K$11:$Q$30,6,FALSE))," ",VLOOKUP(B86,'Race 1'!$K$11:$Q$30,6,FALSE))</f>
        <v xml:space="preserve"> </v>
      </c>
      <c r="D86" s="58" t="str">
        <f>IF(ISERROR(VLOOKUP(B86,'Race 1'!$K$11:$Q$30,7,FALSE)),"0",VLOOKUP(B86,'Race 1'!$K$11:$Q$30,7,FALSE))</f>
        <v>0</v>
      </c>
      <c r="E86" s="99" t="str">
        <f>IF(ISERROR(VLOOKUP($B86,'Race 2'!$K$11:$Q$25,6,FALSE))," ",VLOOKUP($B86,'Race 2'!$K$11:$Q$25,6,FALSE))</f>
        <v xml:space="preserve"> </v>
      </c>
      <c r="F86" s="58" t="str">
        <f>IF(ISERROR(VLOOKUP($B86,'Race 2'!$K$11:$Q$25,7,FALSE)),"0",VLOOKUP($B86,'Race 2'!$K$11:$Q$25,7,FALSE))</f>
        <v>0</v>
      </c>
      <c r="G86" s="99" t="str">
        <f>IF(ISERROR(VLOOKUP($B86,'Race 3'!$K$11:$Q$36,6,FALSE))," ",VLOOKUP($B86,'Race 3'!$K$11:$Q$36,6,FALSE))</f>
        <v xml:space="preserve"> </v>
      </c>
      <c r="H86" s="58" t="str">
        <f>IF(ISERROR(VLOOKUP($B86,'Race 3'!$K$11:$Q$36,7,FALSE)),"0",VLOOKUP($B86,'Race 3'!$K$11:$Q$36,7,FALSE))</f>
        <v>0</v>
      </c>
      <c r="I86" s="99" t="str">
        <f>IF(ISERROR(VLOOKUP($B86,'Race 4'!$K$11:$Q$30,6,FALSE))," ",VLOOKUP($B86,'Race 4'!$K$11:$Q$30,6,FALSE))</f>
        <v xml:space="preserve"> </v>
      </c>
      <c r="J86" s="58" t="str">
        <f>IF(ISERROR(VLOOKUP($B86,'Race 4'!$K$11:$Q$30,7,FALSE)),"0",VLOOKUP($B86,'Race 4'!$K$11:$Q$30,7,FALSE))</f>
        <v>0</v>
      </c>
      <c r="K86" s="99" t="str">
        <f>IF(ISERROR(VLOOKUP($B86,'Race 5'!$K$11:$Q$38,6,FALSE))," ",VLOOKUP($B86,'Race 5'!$K$11:$Q$38,6,FALSE))</f>
        <v xml:space="preserve"> </v>
      </c>
      <c r="L86" s="58" t="str">
        <f>IF(ISERROR(VLOOKUP($B86,'Race 5'!$K$11:$Q$38,7,FALSE)),"0",VLOOKUP($B86,'Race 5'!$K$11:$Q$38,7,FALSE))</f>
        <v>0</v>
      </c>
      <c r="M86" s="99" t="str">
        <f>IF(ISERROR(VLOOKUP($B86,'Race 6'!$K$11:$Q$45,6,FALSE))," ",VLOOKUP($B86,'Race 6'!$K$11:$Q$45,6,FALSE))</f>
        <v xml:space="preserve"> </v>
      </c>
      <c r="N86" s="58" t="str">
        <f>IF(ISERROR(VLOOKUP($B86,'Race 6'!$K$11:$Q$45,7,FALSE)),"0",VLOOKUP($B86,'Race 6'!$K$11:$Q$45,7,FALSE))</f>
        <v>0</v>
      </c>
      <c r="O86" s="99" t="str">
        <f>IF(ISERROR(VLOOKUP($B86,'Race 7'!$K$11:$Q$38,6,FALSE))," ",VLOOKUP($B86,'Race 7'!$K$11:$Q$38,6,FALSE))</f>
        <v xml:space="preserve"> </v>
      </c>
      <c r="P86" s="58" t="str">
        <f>IF(ISERROR(VLOOKUP($B86,'Race 7'!$K$11:$Q$38,7,FALSE)),"0",VLOOKUP($B86,'Race 7'!$K$11:$Q$38,7,FALSE))</f>
        <v>0</v>
      </c>
      <c r="Q86" s="99" t="str">
        <f>IF(ISERROR(VLOOKUP($B86,'Race 8'!$K$11:$Q$35,6,FALSE))," ",VLOOKUP($B86,'Race 8'!$K$11:$Q$35,6,FALSE))</f>
        <v xml:space="preserve"> </v>
      </c>
      <c r="R86" s="58" t="str">
        <f>IF(ISERROR(VLOOKUP($B86,'Race 8'!$K$11:$Q$35,7,FALSE)),"0",VLOOKUP($B86,'Race 8'!$K$11:$Q$35,7,FALSE))</f>
        <v>0</v>
      </c>
      <c r="S86" s="99" t="str">
        <f>IF(ISERROR(VLOOKUP($B86,'Race 9'!$K$11:$Q$29,6,FALSE))," ",VLOOKUP($B86,'Race 9'!$K$11:$Q$29,6,FALSE))</f>
        <v xml:space="preserve"> </v>
      </c>
      <c r="T86" s="58" t="str">
        <f>IF(ISERROR(VLOOKUP($B86,'Race 9'!$K$11:$Q$29,7,FALSE)),"0",VLOOKUP($B86,'Race 9'!$K$11:$Q$29,7,FALSE))</f>
        <v>0</v>
      </c>
      <c r="U86" s="99" t="str">
        <f>IF(ISERROR(VLOOKUP($B86,'Race 10'!$K$11:$Q$35,6,FALSE))," ",VLOOKUP($B86,'Race 10'!$K$11:$Q$35,6,FALSE))</f>
        <v xml:space="preserve"> </v>
      </c>
      <c r="V86" s="58" t="str">
        <f>IF(ISERROR(VLOOKUP($B86,'Race 10'!$K$11:$Q$35,7,FALSE)),"0",VLOOKUP($B86,'Race 10'!$K$11:$Q$35,7,FALSE))</f>
        <v>0</v>
      </c>
      <c r="W86" s="99" t="str">
        <f>IF(ISERROR(VLOOKUP($B86,'Race 11'!$K$11:$Q$38,6,FALSE))," ",VLOOKUP($B86,'Race 11'!$K$11:$Q$38,6,FALSE))</f>
        <v xml:space="preserve"> </v>
      </c>
      <c r="X86" s="58" t="str">
        <f>IF(ISERROR(VLOOKUP($B86,'Race 11'!$K$11:$Q$38,7,FALSE)),"0",VLOOKUP($B86,'Race 11'!$K$11:$Q$38,7,FALSE))</f>
        <v>0</v>
      </c>
      <c r="Y86" s="99" t="str">
        <f>IF(ISERROR(VLOOKUP($B86,'Race 12'!$K$11:$Q$42,6,FALSE))," ",VLOOKUP($B86,'Race 12'!$K$11:$Q$42,6,FALSE))</f>
        <v xml:space="preserve"> </v>
      </c>
      <c r="Z86" s="58" t="str">
        <f>IF(ISERROR(VLOOKUP($B86,'Race 12'!$K$11:$Q$42,7,FALSE)),"0",VLOOKUP($B86,'Race 12'!$K$11:$Q$42,7,FALSE))</f>
        <v>0</v>
      </c>
      <c r="AA86" s="100">
        <f t="shared" si="4"/>
        <v>0</v>
      </c>
      <c r="AB86" s="54">
        <f t="shared" si="5"/>
        <v>0</v>
      </c>
      <c r="AC86" s="5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</row>
    <row r="87" spans="1:48">
      <c r="A87" s="35">
        <v>23</v>
      </c>
      <c r="B87" s="56"/>
      <c r="C87" s="99" t="str">
        <f>IF(ISERROR(VLOOKUP(B87,'Race 1'!$K$11:$Q$30,6,FALSE))," ",VLOOKUP(B87,'Race 1'!$K$11:$Q$30,6,FALSE))</f>
        <v xml:space="preserve"> </v>
      </c>
      <c r="D87" s="58" t="str">
        <f>IF(ISERROR(VLOOKUP(B87,'Race 1'!$K$11:$Q$30,7,FALSE)),"0",VLOOKUP(B87,'Race 1'!$K$11:$Q$30,7,FALSE))</f>
        <v>0</v>
      </c>
      <c r="E87" s="99" t="str">
        <f>IF(ISERROR(VLOOKUP($B87,'Race 2'!$K$11:$Q$25,6,FALSE))," ",VLOOKUP($B87,'Race 2'!$K$11:$Q$25,6,FALSE))</f>
        <v xml:space="preserve"> </v>
      </c>
      <c r="F87" s="58" t="str">
        <f>IF(ISERROR(VLOOKUP($B87,'Race 2'!$K$11:$Q$25,7,FALSE)),"0",VLOOKUP($B87,'Race 2'!$K$11:$Q$25,7,FALSE))</f>
        <v>0</v>
      </c>
      <c r="G87" s="99" t="str">
        <f>IF(ISERROR(VLOOKUP($B87,'Race 3'!$K$11:$Q$36,6,FALSE))," ",VLOOKUP($B87,'Race 3'!$K$11:$Q$36,6,FALSE))</f>
        <v xml:space="preserve"> </v>
      </c>
      <c r="H87" s="58" t="str">
        <f>IF(ISERROR(VLOOKUP($B87,'Race 3'!$K$11:$Q$36,7,FALSE)),"0",VLOOKUP($B87,'Race 3'!$K$11:$Q$36,7,FALSE))</f>
        <v>0</v>
      </c>
      <c r="I87" s="99" t="str">
        <f>IF(ISERROR(VLOOKUP($B87,'Race 4'!$K$11:$Q$30,6,FALSE))," ",VLOOKUP($B87,'Race 4'!$K$11:$Q$30,6,FALSE))</f>
        <v xml:space="preserve"> </v>
      </c>
      <c r="J87" s="58" t="str">
        <f>IF(ISERROR(VLOOKUP($B87,'Race 4'!$K$11:$Q$30,7,FALSE)),"0",VLOOKUP($B87,'Race 4'!$K$11:$Q$30,7,FALSE))</f>
        <v>0</v>
      </c>
      <c r="K87" s="99" t="str">
        <f>IF(ISERROR(VLOOKUP($B87,'Race 5'!$K$11:$Q$38,6,FALSE))," ",VLOOKUP($B87,'Race 5'!$K$11:$Q$38,6,FALSE))</f>
        <v xml:space="preserve"> </v>
      </c>
      <c r="L87" s="58" t="str">
        <f>IF(ISERROR(VLOOKUP($B87,'Race 5'!$K$11:$Q$38,7,FALSE)),"0",VLOOKUP($B87,'Race 5'!$K$11:$Q$38,7,FALSE))</f>
        <v>0</v>
      </c>
      <c r="M87" s="99" t="str">
        <f>IF(ISERROR(VLOOKUP($B87,'Race 6'!$K$11:$Q$45,6,FALSE))," ",VLOOKUP($B87,'Race 6'!$K$11:$Q$45,6,FALSE))</f>
        <v xml:space="preserve"> </v>
      </c>
      <c r="N87" s="58" t="str">
        <f>IF(ISERROR(VLOOKUP($B87,'Race 6'!$K$11:$Q$45,7,FALSE)),"0",VLOOKUP($B87,'Race 6'!$K$11:$Q$45,7,FALSE))</f>
        <v>0</v>
      </c>
      <c r="O87" s="99" t="str">
        <f>IF(ISERROR(VLOOKUP($B87,'Race 7'!$K$11:$Q$38,6,FALSE))," ",VLOOKUP($B87,'Race 7'!$K$11:$Q$38,6,FALSE))</f>
        <v xml:space="preserve"> </v>
      </c>
      <c r="P87" s="58" t="str">
        <f>IF(ISERROR(VLOOKUP($B87,'Race 7'!$K$11:$Q$38,7,FALSE)),"0",VLOOKUP($B87,'Race 7'!$K$11:$Q$38,7,FALSE))</f>
        <v>0</v>
      </c>
      <c r="Q87" s="99" t="str">
        <f>IF(ISERROR(VLOOKUP($B87,'Race 8'!$K$11:$Q$35,6,FALSE))," ",VLOOKUP($B87,'Race 8'!$K$11:$Q$35,6,FALSE))</f>
        <v xml:space="preserve"> </v>
      </c>
      <c r="R87" s="58" t="str">
        <f>IF(ISERROR(VLOOKUP($B87,'Race 8'!$K$11:$Q$35,7,FALSE)),"0",VLOOKUP($B87,'Race 8'!$K$11:$Q$35,7,FALSE))</f>
        <v>0</v>
      </c>
      <c r="S87" s="99" t="str">
        <f>IF(ISERROR(VLOOKUP($B87,'Race 9'!$K$11:$Q$29,6,FALSE))," ",VLOOKUP($B87,'Race 9'!$K$11:$Q$29,6,FALSE))</f>
        <v xml:space="preserve"> </v>
      </c>
      <c r="T87" s="58" t="str">
        <f>IF(ISERROR(VLOOKUP($B87,'Race 9'!$K$11:$Q$29,7,FALSE)),"0",VLOOKUP($B87,'Race 9'!$K$11:$Q$29,7,FALSE))</f>
        <v>0</v>
      </c>
      <c r="U87" s="99" t="str">
        <f>IF(ISERROR(VLOOKUP($B87,'Race 10'!$K$11:$Q$35,6,FALSE))," ",VLOOKUP($B87,'Race 10'!$K$11:$Q$35,6,FALSE))</f>
        <v xml:space="preserve"> </v>
      </c>
      <c r="V87" s="58" t="str">
        <f>IF(ISERROR(VLOOKUP($B87,'Race 10'!$K$11:$Q$35,7,FALSE)),"0",VLOOKUP($B87,'Race 10'!$K$11:$Q$35,7,FALSE))</f>
        <v>0</v>
      </c>
      <c r="W87" s="99" t="str">
        <f>IF(ISERROR(VLOOKUP($B87,'Race 11'!$K$11:$Q$38,6,FALSE))," ",VLOOKUP($B87,'Race 11'!$K$11:$Q$38,6,FALSE))</f>
        <v xml:space="preserve"> </v>
      </c>
      <c r="X87" s="58" t="str">
        <f>IF(ISERROR(VLOOKUP($B87,'Race 11'!$K$11:$Q$38,7,FALSE)),"0",VLOOKUP($B87,'Race 11'!$K$11:$Q$38,7,FALSE))</f>
        <v>0</v>
      </c>
      <c r="Y87" s="99" t="str">
        <f>IF(ISERROR(VLOOKUP($B87,'Race 12'!$K$11:$Q$42,6,FALSE))," ",VLOOKUP($B87,'Race 12'!$K$11:$Q$42,6,FALSE))</f>
        <v xml:space="preserve"> </v>
      </c>
      <c r="Z87" s="58" t="str">
        <f>IF(ISERROR(VLOOKUP($B87,'Race 12'!$K$11:$Q$42,7,FALSE)),"0",VLOOKUP($B87,'Race 12'!$K$11:$Q$42,7,FALSE))</f>
        <v>0</v>
      </c>
      <c r="AA87" s="100">
        <f t="shared" si="4"/>
        <v>0</v>
      </c>
      <c r="AB87" s="54">
        <f t="shared" si="5"/>
        <v>0</v>
      </c>
      <c r="AC87" s="5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</row>
    <row r="88" spans="1:48" ht="21" customHeight="1">
      <c r="A88" s="35">
        <v>24</v>
      </c>
      <c r="B88" s="56"/>
      <c r="C88" s="99" t="str">
        <f>IF(ISERROR(VLOOKUP(B88,'Race 1'!$K$11:$Q$30,6,FALSE))," ",VLOOKUP(B88,'Race 1'!$K$11:$Q$30,6,FALSE))</f>
        <v xml:space="preserve"> </v>
      </c>
      <c r="D88" s="58" t="str">
        <f>IF(ISERROR(VLOOKUP(B88,'Race 1'!$K$11:$Q$30,7,FALSE)),"0",VLOOKUP(B88,'Race 1'!$K$11:$Q$30,7,FALSE))</f>
        <v>0</v>
      </c>
      <c r="E88" s="99" t="str">
        <f>IF(ISERROR(VLOOKUP($B88,'Race 2'!$K$11:$Q$25,6,FALSE))," ",VLOOKUP($B88,'Race 2'!$K$11:$Q$25,6,FALSE))</f>
        <v xml:space="preserve"> </v>
      </c>
      <c r="F88" s="58" t="str">
        <f>IF(ISERROR(VLOOKUP($B88,'Race 2'!$K$11:$Q$25,7,FALSE)),"0",VLOOKUP($B88,'Race 2'!$K$11:$Q$25,7,FALSE))</f>
        <v>0</v>
      </c>
      <c r="G88" s="99" t="str">
        <f>IF(ISERROR(VLOOKUP($B88,'Race 3'!$K$11:$Q$36,6,FALSE))," ",VLOOKUP($B88,'Race 3'!$K$11:$Q$36,6,FALSE))</f>
        <v xml:space="preserve"> </v>
      </c>
      <c r="H88" s="58" t="str">
        <f>IF(ISERROR(VLOOKUP($B88,'Race 3'!$K$11:$Q$36,7,FALSE)),"0",VLOOKUP($B88,'Race 3'!$K$11:$Q$36,7,FALSE))</f>
        <v>0</v>
      </c>
      <c r="I88" s="99" t="str">
        <f>IF(ISERROR(VLOOKUP($B88,'Race 4'!$K$11:$Q$30,6,FALSE))," ",VLOOKUP($B88,'Race 4'!$K$11:$Q$30,6,FALSE))</f>
        <v xml:space="preserve"> </v>
      </c>
      <c r="J88" s="58" t="str">
        <f>IF(ISERROR(VLOOKUP($B88,'Race 4'!$K$11:$Q$30,7,FALSE)),"0",VLOOKUP($B88,'Race 4'!$K$11:$Q$30,7,FALSE))</f>
        <v>0</v>
      </c>
      <c r="K88" s="99" t="str">
        <f>IF(ISERROR(VLOOKUP($B88,'Race 5'!$K$11:$Q$38,6,FALSE))," ",VLOOKUP($B88,'Race 5'!$K$11:$Q$38,6,FALSE))</f>
        <v xml:space="preserve"> </v>
      </c>
      <c r="L88" s="58" t="str">
        <f>IF(ISERROR(VLOOKUP($B88,'Race 5'!$K$11:$Q$38,7,FALSE)),"0",VLOOKUP($B88,'Race 5'!$K$11:$Q$38,7,FALSE))</f>
        <v>0</v>
      </c>
      <c r="M88" s="99" t="str">
        <f>IF(ISERROR(VLOOKUP($B88,'Race 6'!$K$11:$Q$45,6,FALSE))," ",VLOOKUP($B88,'Race 6'!$K$11:$Q$45,6,FALSE))</f>
        <v xml:space="preserve"> </v>
      </c>
      <c r="N88" s="58" t="str">
        <f>IF(ISERROR(VLOOKUP($B88,'Race 6'!$K$11:$Q$45,7,FALSE)),"0",VLOOKUP($B88,'Race 6'!$K$11:$Q$45,7,FALSE))</f>
        <v>0</v>
      </c>
      <c r="O88" s="99" t="str">
        <f>IF(ISERROR(VLOOKUP($B88,'Race 7'!$K$11:$Q$38,6,FALSE))," ",VLOOKUP($B88,'Race 7'!$K$11:$Q$38,6,FALSE))</f>
        <v xml:space="preserve"> </v>
      </c>
      <c r="P88" s="58" t="str">
        <f>IF(ISERROR(VLOOKUP($B88,'Race 7'!$K$11:$Q$38,7,FALSE)),"0",VLOOKUP($B88,'Race 7'!$K$11:$Q$38,7,FALSE))</f>
        <v>0</v>
      </c>
      <c r="Q88" s="99" t="str">
        <f>IF(ISERROR(VLOOKUP($B88,'Race 8'!$K$11:$Q$35,6,FALSE))," ",VLOOKUP($B88,'Race 8'!$K$11:$Q$35,6,FALSE))</f>
        <v xml:space="preserve"> </v>
      </c>
      <c r="R88" s="58" t="str">
        <f>IF(ISERROR(VLOOKUP($B88,'Race 8'!$K$11:$Q$35,7,FALSE)),"0",VLOOKUP($B88,'Race 8'!$K$11:$Q$35,7,FALSE))</f>
        <v>0</v>
      </c>
      <c r="S88" s="99" t="str">
        <f>IF(ISERROR(VLOOKUP($B88,'Race 9'!$K$11:$Q$29,6,FALSE))," ",VLOOKUP($B88,'Race 9'!$K$11:$Q$29,6,FALSE))</f>
        <v xml:space="preserve"> </v>
      </c>
      <c r="T88" s="58" t="str">
        <f>IF(ISERROR(VLOOKUP($B88,'Race 9'!$K$11:$Q$29,7,FALSE)),"0",VLOOKUP($B88,'Race 9'!$K$11:$Q$29,7,FALSE))</f>
        <v>0</v>
      </c>
      <c r="U88" s="99" t="str">
        <f>IF(ISERROR(VLOOKUP($B88,'Race 10'!$K$11:$Q$35,6,FALSE))," ",VLOOKUP($B88,'Race 10'!$K$11:$Q$35,6,FALSE))</f>
        <v xml:space="preserve"> </v>
      </c>
      <c r="V88" s="58" t="str">
        <f>IF(ISERROR(VLOOKUP($B88,'Race 10'!$K$11:$Q$35,7,FALSE)),"0",VLOOKUP($B88,'Race 10'!$K$11:$Q$35,7,FALSE))</f>
        <v>0</v>
      </c>
      <c r="W88" s="99" t="str">
        <f>IF(ISERROR(VLOOKUP($B88,'Race 11'!$K$11:$Q$38,6,FALSE))," ",VLOOKUP($B88,'Race 11'!$K$11:$Q$38,6,FALSE))</f>
        <v xml:space="preserve"> </v>
      </c>
      <c r="X88" s="58" t="str">
        <f>IF(ISERROR(VLOOKUP($B88,'Race 11'!$K$11:$Q$38,7,FALSE)),"0",VLOOKUP($B88,'Race 11'!$K$11:$Q$38,7,FALSE))</f>
        <v>0</v>
      </c>
      <c r="Y88" s="99" t="str">
        <f>IF(ISERROR(VLOOKUP($B88,'Race 12'!$K$11:$Q$42,6,FALSE))," ",VLOOKUP($B88,'Race 12'!$K$11:$Q$42,6,FALSE))</f>
        <v xml:space="preserve"> </v>
      </c>
      <c r="Z88" s="58" t="str">
        <f>IF(ISERROR(VLOOKUP($B88,'Race 12'!$K$11:$Q$42,7,FALSE)),"0",VLOOKUP($B88,'Race 12'!$K$11:$Q$42,7,FALSE))</f>
        <v>0</v>
      </c>
      <c r="AA88" s="100">
        <f t="shared" si="4"/>
        <v>0</v>
      </c>
      <c r="AB88" s="54">
        <f t="shared" si="5"/>
        <v>0</v>
      </c>
      <c r="AC88" s="33"/>
      <c r="AD88" s="34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</row>
    <row r="89" spans="1:48">
      <c r="A89" s="35">
        <v>25</v>
      </c>
      <c r="B89" s="56"/>
      <c r="C89" s="99" t="str">
        <f>IF(ISERROR(VLOOKUP(B89,'Race 1'!$K$11:$Q$30,6,FALSE))," ",VLOOKUP(B89,'Race 1'!$K$11:$Q$30,6,FALSE))</f>
        <v xml:space="preserve"> </v>
      </c>
      <c r="D89" s="58" t="str">
        <f>IF(ISERROR(VLOOKUP(B89,'Race 1'!$K$11:$Q$30,7,FALSE)),"0",VLOOKUP(B89,'Race 1'!$K$11:$Q$30,7,FALSE))</f>
        <v>0</v>
      </c>
      <c r="E89" s="99" t="str">
        <f>IF(ISERROR(VLOOKUP($B89,'Race 2'!$K$11:$Q$25,6,FALSE))," ",VLOOKUP($B89,'Race 2'!$K$11:$Q$25,6,FALSE))</f>
        <v xml:space="preserve"> </v>
      </c>
      <c r="F89" s="58" t="str">
        <f>IF(ISERROR(VLOOKUP($B89,'Race 2'!$K$11:$Q$25,7,FALSE)),"0",VLOOKUP($B89,'Race 2'!$K$11:$Q$25,7,FALSE))</f>
        <v>0</v>
      </c>
      <c r="G89" s="99" t="str">
        <f>IF(ISERROR(VLOOKUP($B89,'Race 3'!$K$11:$Q$36,6,FALSE))," ",VLOOKUP($B89,'Race 3'!$K$11:$Q$36,6,FALSE))</f>
        <v xml:space="preserve"> </v>
      </c>
      <c r="H89" s="58" t="str">
        <f>IF(ISERROR(VLOOKUP($B89,'Race 3'!$K$11:$Q$36,7,FALSE)),"0",VLOOKUP($B89,'Race 3'!$K$11:$Q$36,7,FALSE))</f>
        <v>0</v>
      </c>
      <c r="I89" s="99" t="str">
        <f>IF(ISERROR(VLOOKUP($B89,'Race 4'!$K$11:$Q$30,6,FALSE))," ",VLOOKUP($B89,'Race 4'!$K$11:$Q$30,6,FALSE))</f>
        <v xml:space="preserve"> </v>
      </c>
      <c r="J89" s="58" t="str">
        <f>IF(ISERROR(VLOOKUP($B89,'Race 4'!$K$11:$Q$30,7,FALSE)),"0",VLOOKUP($B89,'Race 4'!$K$11:$Q$30,7,FALSE))</f>
        <v>0</v>
      </c>
      <c r="K89" s="99" t="str">
        <f>IF(ISERROR(VLOOKUP($B89,'Race 5'!$K$11:$Q$38,6,FALSE))," ",VLOOKUP($B89,'Race 5'!$K$11:$Q$38,6,FALSE))</f>
        <v xml:space="preserve"> </v>
      </c>
      <c r="L89" s="58" t="str">
        <f>IF(ISERROR(VLOOKUP($B89,'Race 5'!$K$11:$Q$38,7,FALSE)),"0",VLOOKUP($B89,'Race 5'!$K$11:$Q$38,7,FALSE))</f>
        <v>0</v>
      </c>
      <c r="M89" s="99" t="str">
        <f>IF(ISERROR(VLOOKUP($B89,'Race 6'!$K$11:$Q$45,6,FALSE))," ",VLOOKUP($B89,'Race 6'!$K$11:$Q$45,6,FALSE))</f>
        <v xml:space="preserve"> </v>
      </c>
      <c r="N89" s="58" t="str">
        <f>IF(ISERROR(VLOOKUP($B89,'Race 6'!$K$11:$Q$45,7,FALSE)),"0",VLOOKUP($B89,'Race 6'!$K$11:$Q$45,7,FALSE))</f>
        <v>0</v>
      </c>
      <c r="O89" s="99" t="str">
        <f>IF(ISERROR(VLOOKUP($B89,'Race 7'!$K$11:$Q$38,6,FALSE))," ",VLOOKUP($B89,'Race 7'!$K$11:$Q$38,6,FALSE))</f>
        <v xml:space="preserve"> </v>
      </c>
      <c r="P89" s="58" t="str">
        <f>IF(ISERROR(VLOOKUP($B89,'Race 7'!$K$11:$Q$38,7,FALSE)),"0",VLOOKUP($B89,'Race 7'!$K$11:$Q$38,7,FALSE))</f>
        <v>0</v>
      </c>
      <c r="Q89" s="99" t="str">
        <f>IF(ISERROR(VLOOKUP($B89,'Race 8'!$K$11:$Q$35,6,FALSE))," ",VLOOKUP($B89,'Race 8'!$K$11:$Q$35,6,FALSE))</f>
        <v xml:space="preserve"> </v>
      </c>
      <c r="R89" s="58" t="str">
        <f>IF(ISERROR(VLOOKUP($B89,'Race 8'!$K$11:$Q$35,7,FALSE)),"0",VLOOKUP($B89,'Race 8'!$K$11:$Q$35,7,FALSE))</f>
        <v>0</v>
      </c>
      <c r="S89" s="99" t="str">
        <f>IF(ISERROR(VLOOKUP($B89,'Race 9'!$K$11:$Q$29,6,FALSE))," ",VLOOKUP($B89,'Race 9'!$K$11:$Q$29,6,FALSE))</f>
        <v xml:space="preserve"> </v>
      </c>
      <c r="T89" s="58" t="str">
        <f>IF(ISERROR(VLOOKUP($B89,'Race 9'!$K$11:$Q$29,7,FALSE)),"0",VLOOKUP($B89,'Race 9'!$K$11:$Q$29,7,FALSE))</f>
        <v>0</v>
      </c>
      <c r="U89" s="99" t="str">
        <f>IF(ISERROR(VLOOKUP($B89,'Race 10'!$K$11:$Q$35,6,FALSE))," ",VLOOKUP($B89,'Race 10'!$K$11:$Q$35,6,FALSE))</f>
        <v xml:space="preserve"> </v>
      </c>
      <c r="V89" s="58" t="str">
        <f>IF(ISERROR(VLOOKUP($B89,'Race 10'!$K$11:$Q$35,7,FALSE)),"0",VLOOKUP($B89,'Race 10'!$K$11:$Q$35,7,FALSE))</f>
        <v>0</v>
      </c>
      <c r="W89" s="99" t="str">
        <f>IF(ISERROR(VLOOKUP($B89,'Race 11'!$K$11:$Q$38,6,FALSE))," ",VLOOKUP($B89,'Race 11'!$K$11:$Q$38,6,FALSE))</f>
        <v xml:space="preserve"> </v>
      </c>
      <c r="X89" s="58" t="str">
        <f>IF(ISERROR(VLOOKUP($B89,'Race 11'!$K$11:$Q$38,7,FALSE)),"0",VLOOKUP($B89,'Race 11'!$K$11:$Q$38,7,FALSE))</f>
        <v>0</v>
      </c>
      <c r="Y89" s="99" t="str">
        <f>IF(ISERROR(VLOOKUP($B89,'Race 12'!$K$11:$Q$42,6,FALSE))," ",VLOOKUP($B89,'Race 12'!$K$11:$Q$42,6,FALSE))</f>
        <v xml:space="preserve"> </v>
      </c>
      <c r="Z89" s="58" t="str">
        <f>IF(ISERROR(VLOOKUP($B89,'Race 12'!$K$11:$Q$42,7,FALSE)),"0",VLOOKUP($B89,'Race 12'!$K$11:$Q$42,7,FALSE))</f>
        <v>0</v>
      </c>
      <c r="AA89" s="100">
        <f t="shared" si="4"/>
        <v>0</v>
      </c>
      <c r="AB89" s="54">
        <f t="shared" si="5"/>
        <v>0</v>
      </c>
      <c r="AC89" s="5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</row>
    <row r="90" spans="1:48">
      <c r="A90" s="35">
        <v>26</v>
      </c>
      <c r="B90" s="56"/>
      <c r="C90" s="99" t="str">
        <f>IF(ISERROR(VLOOKUP(B90,'Race 1'!$K$11:$Q$30,6,FALSE))," ",VLOOKUP(B90,'Race 1'!$K$11:$Q$30,6,FALSE))</f>
        <v xml:space="preserve"> </v>
      </c>
      <c r="D90" s="58" t="str">
        <f>IF(ISERROR(VLOOKUP(B90,'Race 1'!$K$11:$Q$30,7,FALSE)),"0",VLOOKUP(B90,'Race 1'!$K$11:$Q$30,7,FALSE))</f>
        <v>0</v>
      </c>
      <c r="E90" s="99" t="str">
        <f>IF(ISERROR(VLOOKUP($B90,'Race 2'!$K$11:$Q$25,6,FALSE))," ",VLOOKUP($B90,'Race 2'!$K$11:$Q$25,6,FALSE))</f>
        <v xml:space="preserve"> </v>
      </c>
      <c r="F90" s="58" t="str">
        <f>IF(ISERROR(VLOOKUP($B90,'Race 2'!$K$11:$Q$25,7,FALSE)),"0",VLOOKUP($B90,'Race 2'!$K$11:$Q$25,7,FALSE))</f>
        <v>0</v>
      </c>
      <c r="G90" s="99" t="str">
        <f>IF(ISERROR(VLOOKUP($B90,'Race 3'!$K$11:$Q$36,6,FALSE))," ",VLOOKUP($B90,'Race 3'!$K$11:$Q$36,6,FALSE))</f>
        <v xml:space="preserve"> </v>
      </c>
      <c r="H90" s="58" t="str">
        <f>IF(ISERROR(VLOOKUP($B90,'Race 3'!$K$11:$Q$36,7,FALSE)),"0",VLOOKUP($B90,'Race 3'!$K$11:$Q$36,7,FALSE))</f>
        <v>0</v>
      </c>
      <c r="I90" s="99" t="str">
        <f>IF(ISERROR(VLOOKUP($B90,'Race 4'!$K$11:$Q$30,6,FALSE))," ",VLOOKUP($B90,'Race 4'!$K$11:$Q$30,6,FALSE))</f>
        <v xml:space="preserve"> </v>
      </c>
      <c r="J90" s="58" t="str">
        <f>IF(ISERROR(VLOOKUP($B90,'Race 4'!$K$11:$Q$30,7,FALSE)),"0",VLOOKUP($B90,'Race 4'!$K$11:$Q$30,7,FALSE))</f>
        <v>0</v>
      </c>
      <c r="K90" s="99" t="str">
        <f>IF(ISERROR(VLOOKUP($B90,'Race 5'!$K$11:$Q$38,6,FALSE))," ",VLOOKUP($B90,'Race 5'!$K$11:$Q$38,6,FALSE))</f>
        <v xml:space="preserve"> </v>
      </c>
      <c r="L90" s="58" t="str">
        <f>IF(ISERROR(VLOOKUP($B90,'Race 5'!$K$11:$Q$38,7,FALSE)),"0",VLOOKUP($B90,'Race 5'!$K$11:$Q$38,7,FALSE))</f>
        <v>0</v>
      </c>
      <c r="M90" s="99" t="str">
        <f>IF(ISERROR(VLOOKUP($B90,'Race 6'!$K$11:$Q$45,6,FALSE))," ",VLOOKUP($B90,'Race 6'!$K$11:$Q$45,6,FALSE))</f>
        <v xml:space="preserve"> </v>
      </c>
      <c r="N90" s="58" t="str">
        <f>IF(ISERROR(VLOOKUP($B90,'Race 6'!$K$11:$Q$45,7,FALSE)),"0",VLOOKUP($B90,'Race 6'!$K$11:$Q$45,7,FALSE))</f>
        <v>0</v>
      </c>
      <c r="O90" s="99" t="str">
        <f>IF(ISERROR(VLOOKUP($B90,'Race 7'!$K$11:$Q$38,6,FALSE))," ",VLOOKUP($B90,'Race 7'!$K$11:$Q$38,6,FALSE))</f>
        <v xml:space="preserve"> </v>
      </c>
      <c r="P90" s="58" t="str">
        <f>IF(ISERROR(VLOOKUP($B90,'Race 7'!$K$11:$Q$38,7,FALSE)),"0",VLOOKUP($B90,'Race 7'!$K$11:$Q$38,7,FALSE))</f>
        <v>0</v>
      </c>
      <c r="Q90" s="99" t="str">
        <f>IF(ISERROR(VLOOKUP($B90,'Race 8'!$K$11:$Q$35,6,FALSE))," ",VLOOKUP($B90,'Race 8'!$K$11:$Q$35,6,FALSE))</f>
        <v xml:space="preserve"> </v>
      </c>
      <c r="R90" s="58" t="str">
        <f>IF(ISERROR(VLOOKUP($B90,'Race 8'!$K$11:$Q$35,7,FALSE)),"0",VLOOKUP($B90,'Race 8'!$K$11:$Q$35,7,FALSE))</f>
        <v>0</v>
      </c>
      <c r="S90" s="99" t="str">
        <f>IF(ISERROR(VLOOKUP($B90,'Race 9'!$K$11:$Q$29,6,FALSE))," ",VLOOKUP($B90,'Race 9'!$K$11:$Q$29,6,FALSE))</f>
        <v xml:space="preserve"> </v>
      </c>
      <c r="T90" s="58" t="str">
        <f>IF(ISERROR(VLOOKUP($B90,'Race 9'!$K$11:$Q$29,7,FALSE)),"0",VLOOKUP($B90,'Race 9'!$K$11:$Q$29,7,FALSE))</f>
        <v>0</v>
      </c>
      <c r="U90" s="99" t="str">
        <f>IF(ISERROR(VLOOKUP($B90,'Race 10'!$K$11:$Q$35,6,FALSE))," ",VLOOKUP($B90,'Race 10'!$K$11:$Q$35,6,FALSE))</f>
        <v xml:space="preserve"> </v>
      </c>
      <c r="V90" s="58" t="str">
        <f>IF(ISERROR(VLOOKUP($B90,'Race 10'!$K$11:$Q$35,7,FALSE)),"0",VLOOKUP($B90,'Race 10'!$K$11:$Q$35,7,FALSE))</f>
        <v>0</v>
      </c>
      <c r="W90" s="99" t="str">
        <f>IF(ISERROR(VLOOKUP($B90,'Race 11'!$K$11:$Q$38,6,FALSE))," ",VLOOKUP($B90,'Race 11'!$K$11:$Q$38,6,FALSE))</f>
        <v xml:space="preserve"> </v>
      </c>
      <c r="X90" s="58" t="str">
        <f>IF(ISERROR(VLOOKUP($B90,'Race 11'!$K$11:$Q$38,7,FALSE)),"0",VLOOKUP($B90,'Race 11'!$K$11:$Q$38,7,FALSE))</f>
        <v>0</v>
      </c>
      <c r="Y90" s="99" t="str">
        <f>IF(ISERROR(VLOOKUP($B90,'Race 12'!$K$11:$Q$42,6,FALSE))," ",VLOOKUP($B90,'Race 12'!$K$11:$Q$42,6,FALSE))</f>
        <v xml:space="preserve"> </v>
      </c>
      <c r="Z90" s="58" t="str">
        <f>IF(ISERROR(VLOOKUP($B90,'Race 12'!$K$11:$Q$42,7,FALSE)),"0",VLOOKUP($B90,'Race 12'!$K$11:$Q$42,7,FALSE))</f>
        <v>0</v>
      </c>
      <c r="AA90" s="100">
        <f t="shared" si="4"/>
        <v>0</v>
      </c>
      <c r="AB90" s="54">
        <f t="shared" si="5"/>
        <v>0</v>
      </c>
      <c r="AC90" s="5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</row>
    <row r="91" spans="1:48">
      <c r="A91" s="35">
        <v>27</v>
      </c>
      <c r="B91" s="56"/>
      <c r="C91" s="99" t="str">
        <f>IF(ISERROR(VLOOKUP(B91,'Race 1'!$K$11:$Q$30,6,FALSE))," ",VLOOKUP(B91,'Race 1'!$K$11:$Q$30,6,FALSE))</f>
        <v xml:space="preserve"> </v>
      </c>
      <c r="D91" s="58" t="str">
        <f>IF(ISERROR(VLOOKUP(B91,'Race 1'!$K$11:$Q$30,7,FALSE)),"0",VLOOKUP(B91,'Race 1'!$K$11:$Q$30,7,FALSE))</f>
        <v>0</v>
      </c>
      <c r="E91" s="99" t="str">
        <f>IF(ISERROR(VLOOKUP($B91,'Race 2'!$K$11:$Q$25,6,FALSE))," ",VLOOKUP($B91,'Race 2'!$K$11:$Q$25,6,FALSE))</f>
        <v xml:space="preserve"> </v>
      </c>
      <c r="F91" s="58" t="str">
        <f>IF(ISERROR(VLOOKUP($B91,'Race 2'!$K$11:$Q$25,7,FALSE)),"0",VLOOKUP($B91,'Race 2'!$K$11:$Q$25,7,FALSE))</f>
        <v>0</v>
      </c>
      <c r="G91" s="99" t="str">
        <f>IF(ISERROR(VLOOKUP($B91,'Race 3'!$K$11:$Q$36,6,FALSE))," ",VLOOKUP($B91,'Race 3'!$K$11:$Q$36,6,FALSE))</f>
        <v xml:space="preserve"> </v>
      </c>
      <c r="H91" s="58" t="str">
        <f>IF(ISERROR(VLOOKUP($B91,'Race 3'!$K$11:$Q$36,7,FALSE)),"0",VLOOKUP($B91,'Race 3'!$K$11:$Q$36,7,FALSE))</f>
        <v>0</v>
      </c>
      <c r="I91" s="99" t="str">
        <f>IF(ISERROR(VLOOKUP($B91,'Race 4'!$K$11:$Q$30,6,FALSE))," ",VLOOKUP($B91,'Race 4'!$K$11:$Q$30,6,FALSE))</f>
        <v xml:space="preserve"> </v>
      </c>
      <c r="J91" s="58" t="str">
        <f>IF(ISERROR(VLOOKUP($B91,'Race 4'!$K$11:$Q$30,7,FALSE)),"0",VLOOKUP($B91,'Race 4'!$K$11:$Q$30,7,FALSE))</f>
        <v>0</v>
      </c>
      <c r="K91" s="99" t="str">
        <f>IF(ISERROR(VLOOKUP($B91,'Race 5'!$K$11:$Q$38,6,FALSE))," ",VLOOKUP($B91,'Race 5'!$K$11:$Q$38,6,FALSE))</f>
        <v xml:space="preserve"> </v>
      </c>
      <c r="L91" s="58" t="str">
        <f>IF(ISERROR(VLOOKUP($B91,'Race 5'!$K$11:$Q$38,7,FALSE)),"0",VLOOKUP($B91,'Race 5'!$K$11:$Q$38,7,FALSE))</f>
        <v>0</v>
      </c>
      <c r="M91" s="99" t="str">
        <f>IF(ISERROR(VLOOKUP($B91,'Race 6'!$K$11:$Q$45,6,FALSE))," ",VLOOKUP($B91,'Race 6'!$K$11:$Q$45,6,FALSE))</f>
        <v xml:space="preserve"> </v>
      </c>
      <c r="N91" s="58" t="str">
        <f>IF(ISERROR(VLOOKUP($B91,'Race 6'!$K$11:$Q$45,7,FALSE)),"0",VLOOKUP($B91,'Race 6'!$K$11:$Q$45,7,FALSE))</f>
        <v>0</v>
      </c>
      <c r="O91" s="99" t="str">
        <f>IF(ISERROR(VLOOKUP($B91,'Race 7'!$K$11:$Q$38,6,FALSE))," ",VLOOKUP($B91,'Race 7'!$K$11:$Q$38,6,FALSE))</f>
        <v xml:space="preserve"> </v>
      </c>
      <c r="P91" s="58" t="str">
        <f>IF(ISERROR(VLOOKUP($B91,'Race 7'!$K$11:$Q$38,7,FALSE)),"0",VLOOKUP($B91,'Race 7'!$K$11:$Q$38,7,FALSE))</f>
        <v>0</v>
      </c>
      <c r="Q91" s="99" t="str">
        <f>IF(ISERROR(VLOOKUP($B91,'Race 8'!$K$11:$Q$35,6,FALSE))," ",VLOOKUP($B91,'Race 8'!$K$11:$Q$35,6,FALSE))</f>
        <v xml:space="preserve"> </v>
      </c>
      <c r="R91" s="58" t="str">
        <f>IF(ISERROR(VLOOKUP($B91,'Race 8'!$K$11:$Q$35,7,FALSE)),"0",VLOOKUP($B91,'Race 8'!$K$11:$Q$35,7,FALSE))</f>
        <v>0</v>
      </c>
      <c r="S91" s="99" t="str">
        <f>IF(ISERROR(VLOOKUP($B91,'Race 9'!$K$11:$Q$29,6,FALSE))," ",VLOOKUP($B91,'Race 9'!$K$11:$Q$29,6,FALSE))</f>
        <v xml:space="preserve"> </v>
      </c>
      <c r="T91" s="58" t="str">
        <f>IF(ISERROR(VLOOKUP($B91,'Race 9'!$K$11:$Q$29,7,FALSE)),"0",VLOOKUP($B91,'Race 9'!$K$11:$Q$29,7,FALSE))</f>
        <v>0</v>
      </c>
      <c r="U91" s="99" t="str">
        <f>IF(ISERROR(VLOOKUP($B91,'Race 10'!$K$11:$Q$35,6,FALSE))," ",VLOOKUP($B91,'Race 10'!$K$11:$Q$35,6,FALSE))</f>
        <v xml:space="preserve"> </v>
      </c>
      <c r="V91" s="58" t="str">
        <f>IF(ISERROR(VLOOKUP($B91,'Race 10'!$K$11:$Q$35,7,FALSE)),"0",VLOOKUP($B91,'Race 10'!$K$11:$Q$35,7,FALSE))</f>
        <v>0</v>
      </c>
      <c r="W91" s="99" t="str">
        <f>IF(ISERROR(VLOOKUP($B91,'Race 11'!$K$11:$Q$38,6,FALSE))," ",VLOOKUP($B91,'Race 11'!$K$11:$Q$38,6,FALSE))</f>
        <v xml:space="preserve"> </v>
      </c>
      <c r="X91" s="58" t="str">
        <f>IF(ISERROR(VLOOKUP($B91,'Race 11'!$K$11:$Q$38,7,FALSE)),"0",VLOOKUP($B91,'Race 11'!$K$11:$Q$38,7,FALSE))</f>
        <v>0</v>
      </c>
      <c r="Y91" s="99" t="str">
        <f>IF(ISERROR(VLOOKUP($B91,'Race 12'!$K$11:$Q$42,6,FALSE))," ",VLOOKUP($B91,'Race 12'!$K$11:$Q$42,6,FALSE))</f>
        <v xml:space="preserve"> </v>
      </c>
      <c r="Z91" s="58" t="str">
        <f>IF(ISERROR(VLOOKUP($B91,'Race 12'!$K$11:$Q$42,7,FALSE)),"0",VLOOKUP($B91,'Race 12'!$K$11:$Q$42,7,FALSE))</f>
        <v>0</v>
      </c>
      <c r="AA91" s="100">
        <f t="shared" si="4"/>
        <v>0</v>
      </c>
      <c r="AB91" s="54">
        <f t="shared" si="5"/>
        <v>0</v>
      </c>
      <c r="AC91" s="5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</row>
    <row r="92" spans="1:48">
      <c r="A92" s="35">
        <v>28</v>
      </c>
      <c r="B92" s="59"/>
      <c r="C92" s="99" t="str">
        <f>IF(ISERROR(VLOOKUP(B92,'Race 1'!$K$11:$Q$30,6,FALSE))," ",VLOOKUP(B92,'Race 1'!$K$11:$Q$30,6,FALSE))</f>
        <v xml:space="preserve"> </v>
      </c>
      <c r="D92" s="58" t="str">
        <f>IF(ISERROR(VLOOKUP(B92,'Race 1'!$K$11:$Q$30,7,FALSE)),"0",VLOOKUP(B92,'Race 1'!$K$11:$Q$30,7,FALSE))</f>
        <v>0</v>
      </c>
      <c r="E92" s="99" t="str">
        <f>IF(ISERROR(VLOOKUP($B92,'Race 2'!$K$11:$Q$25,6,FALSE))," ",VLOOKUP($B92,'Race 2'!$K$11:$Q$25,6,FALSE))</f>
        <v xml:space="preserve"> </v>
      </c>
      <c r="F92" s="58" t="str">
        <f>IF(ISERROR(VLOOKUP($B92,'Race 2'!$K$11:$Q$25,7,FALSE)),"0",VLOOKUP($B92,'Race 2'!$K$11:$Q$25,7,FALSE))</f>
        <v>0</v>
      </c>
      <c r="G92" s="99" t="str">
        <f>IF(ISERROR(VLOOKUP($B92,'Race 3'!$K$11:$Q$36,6,FALSE))," ",VLOOKUP($B92,'Race 3'!$K$11:$Q$36,6,FALSE))</f>
        <v xml:space="preserve"> </v>
      </c>
      <c r="H92" s="58" t="str">
        <f>IF(ISERROR(VLOOKUP($B92,'Race 3'!$K$11:$Q$36,7,FALSE)),"0",VLOOKUP($B92,'Race 3'!$K$11:$Q$36,7,FALSE))</f>
        <v>0</v>
      </c>
      <c r="I92" s="99" t="str">
        <f>IF(ISERROR(VLOOKUP($B92,'Race 4'!$K$11:$Q$30,6,FALSE))," ",VLOOKUP($B92,'Race 4'!$K$11:$Q$30,6,FALSE))</f>
        <v xml:space="preserve"> </v>
      </c>
      <c r="J92" s="58" t="str">
        <f>IF(ISERROR(VLOOKUP($B92,'Race 4'!$K$11:$Q$30,7,FALSE)),"0",VLOOKUP($B92,'Race 4'!$K$11:$Q$30,7,FALSE))</f>
        <v>0</v>
      </c>
      <c r="K92" s="99" t="str">
        <f>IF(ISERROR(VLOOKUP($B92,'Race 5'!$K$11:$Q$38,6,FALSE))," ",VLOOKUP($B92,'Race 5'!$K$11:$Q$38,6,FALSE))</f>
        <v xml:space="preserve"> </v>
      </c>
      <c r="L92" s="58" t="str">
        <f>IF(ISERROR(VLOOKUP($B92,'Race 5'!$K$11:$Q$38,7,FALSE)),"0",VLOOKUP($B92,'Race 5'!$K$11:$Q$38,7,FALSE))</f>
        <v>0</v>
      </c>
      <c r="M92" s="99" t="str">
        <f>IF(ISERROR(VLOOKUP($B92,'Race 6'!$K$11:$Q$45,6,FALSE))," ",VLOOKUP($B92,'Race 6'!$K$11:$Q$45,6,FALSE))</f>
        <v xml:space="preserve"> </v>
      </c>
      <c r="N92" s="58" t="str">
        <f>IF(ISERROR(VLOOKUP($B92,'Race 6'!$K$11:$Q$45,7,FALSE)),"0",VLOOKUP($B92,'Race 6'!$K$11:$Q$45,7,FALSE))</f>
        <v>0</v>
      </c>
      <c r="O92" s="99" t="str">
        <f>IF(ISERROR(VLOOKUP($B92,'Race 7'!$K$11:$Q$38,6,FALSE))," ",VLOOKUP($B92,'Race 7'!$K$11:$Q$38,6,FALSE))</f>
        <v xml:space="preserve"> </v>
      </c>
      <c r="P92" s="58" t="str">
        <f>IF(ISERROR(VLOOKUP($B92,'Race 7'!$K$11:$Q$38,7,FALSE)),"0",VLOOKUP($B92,'Race 7'!$K$11:$Q$38,7,FALSE))</f>
        <v>0</v>
      </c>
      <c r="Q92" s="99" t="str">
        <f>IF(ISERROR(VLOOKUP($B92,'Race 8'!$K$11:$Q$35,6,FALSE))," ",VLOOKUP($B92,'Race 8'!$K$11:$Q$35,6,FALSE))</f>
        <v xml:space="preserve"> </v>
      </c>
      <c r="R92" s="58" t="str">
        <f>IF(ISERROR(VLOOKUP($B92,'Race 8'!$K$11:$Q$35,7,FALSE)),"0",VLOOKUP($B92,'Race 8'!$K$11:$Q$35,7,FALSE))</f>
        <v>0</v>
      </c>
      <c r="S92" s="99" t="str">
        <f>IF(ISERROR(VLOOKUP($B92,'Race 9'!$K$11:$Q$29,6,FALSE))," ",VLOOKUP($B92,'Race 9'!$K$11:$Q$29,6,FALSE))</f>
        <v xml:space="preserve"> </v>
      </c>
      <c r="T92" s="58" t="str">
        <f>IF(ISERROR(VLOOKUP($B92,'Race 9'!$K$11:$Q$29,7,FALSE)),"0",VLOOKUP($B92,'Race 9'!$K$11:$Q$29,7,FALSE))</f>
        <v>0</v>
      </c>
      <c r="U92" s="99" t="str">
        <f>IF(ISERROR(VLOOKUP($B92,'Race 10'!$K$11:$Q$35,6,FALSE))," ",VLOOKUP($B92,'Race 10'!$K$11:$Q$35,6,FALSE))</f>
        <v xml:space="preserve"> </v>
      </c>
      <c r="V92" s="58" t="str">
        <f>IF(ISERROR(VLOOKUP($B92,'Race 10'!$K$11:$Q$35,7,FALSE)),"0",VLOOKUP($B92,'Race 10'!$K$11:$Q$35,7,FALSE))</f>
        <v>0</v>
      </c>
      <c r="W92" s="99" t="str">
        <f>IF(ISERROR(VLOOKUP($B92,'Race 11'!$K$11:$Q$38,6,FALSE))," ",VLOOKUP($B92,'Race 11'!$K$11:$Q$38,6,FALSE))</f>
        <v xml:space="preserve"> </v>
      </c>
      <c r="X92" s="58" t="str">
        <f>IF(ISERROR(VLOOKUP($B92,'Race 11'!$K$11:$Q$38,7,FALSE)),"0",VLOOKUP($B92,'Race 11'!$K$11:$Q$38,7,FALSE))</f>
        <v>0</v>
      </c>
      <c r="Y92" s="99" t="str">
        <f>IF(ISERROR(VLOOKUP($B92,'Race 12'!$K$11:$Q$42,6,FALSE))," ",VLOOKUP($B92,'Race 12'!$K$11:$Q$42,6,FALSE))</f>
        <v xml:space="preserve"> </v>
      </c>
      <c r="Z92" s="58" t="str">
        <f>IF(ISERROR(VLOOKUP($B92,'Race 12'!$K$11:$Q$42,7,FALSE)),"0",VLOOKUP($B92,'Race 12'!$K$11:$Q$42,7,FALSE))</f>
        <v>0</v>
      </c>
      <c r="AA92" s="100">
        <f t="shared" si="4"/>
        <v>0</v>
      </c>
      <c r="AB92" s="54">
        <f t="shared" si="5"/>
        <v>0</v>
      </c>
      <c r="AC92" s="5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</row>
    <row r="93" spans="1:48">
      <c r="A93" s="35">
        <v>29</v>
      </c>
      <c r="B93" s="59"/>
      <c r="C93" s="99" t="str">
        <f>IF(ISERROR(VLOOKUP(B93,'Race 1'!$K$11:$Q$30,6,FALSE))," ",VLOOKUP(B93,'Race 1'!$K$11:$Q$30,6,FALSE))</f>
        <v xml:space="preserve"> </v>
      </c>
      <c r="D93" s="58" t="str">
        <f>IF(ISERROR(VLOOKUP(B93,'Race 1'!$K$11:$Q$30,7,FALSE)),"0",VLOOKUP(B93,'Race 1'!$K$11:$Q$30,7,FALSE))</f>
        <v>0</v>
      </c>
      <c r="E93" s="99" t="str">
        <f>IF(ISERROR(VLOOKUP($B93,'Race 2'!$K$11:$Q$25,6,FALSE))," ",VLOOKUP($B93,'Race 2'!$K$11:$Q$25,6,FALSE))</f>
        <v xml:space="preserve"> </v>
      </c>
      <c r="F93" s="58" t="str">
        <f>IF(ISERROR(VLOOKUP($B93,'Race 2'!$K$11:$Q$25,7,FALSE)),"0",VLOOKUP($B93,'Race 2'!$K$11:$Q$25,7,FALSE))</f>
        <v>0</v>
      </c>
      <c r="G93" s="99" t="str">
        <f>IF(ISERROR(VLOOKUP($B93,'Race 3'!$K$11:$Q$36,6,FALSE))," ",VLOOKUP($B93,'Race 3'!$K$11:$Q$36,6,FALSE))</f>
        <v xml:space="preserve"> </v>
      </c>
      <c r="H93" s="58" t="str">
        <f>IF(ISERROR(VLOOKUP($B93,'Race 3'!$K$11:$Q$36,7,FALSE)),"0",VLOOKUP($B93,'Race 3'!$K$11:$Q$36,7,FALSE))</f>
        <v>0</v>
      </c>
      <c r="I93" s="99" t="str">
        <f>IF(ISERROR(VLOOKUP($B93,'Race 4'!$K$11:$Q$30,6,FALSE))," ",VLOOKUP($B93,'Race 4'!$K$11:$Q$30,6,FALSE))</f>
        <v xml:space="preserve"> </v>
      </c>
      <c r="J93" s="58" t="str">
        <f>IF(ISERROR(VLOOKUP($B93,'Race 4'!$K$11:$Q$30,7,FALSE)),"0",VLOOKUP($B93,'Race 4'!$K$11:$Q$30,7,FALSE))</f>
        <v>0</v>
      </c>
      <c r="K93" s="99" t="str">
        <f>IF(ISERROR(VLOOKUP($B93,'Race 5'!$K$11:$Q$38,6,FALSE))," ",VLOOKUP($B93,'Race 5'!$K$11:$Q$38,6,FALSE))</f>
        <v xml:space="preserve"> </v>
      </c>
      <c r="L93" s="58" t="str">
        <f>IF(ISERROR(VLOOKUP($B93,'Race 5'!$K$11:$Q$38,7,FALSE)),"0",VLOOKUP($B93,'Race 5'!$K$11:$Q$38,7,FALSE))</f>
        <v>0</v>
      </c>
      <c r="M93" s="99" t="str">
        <f>IF(ISERROR(VLOOKUP($B93,'Race 6'!$K$11:$Q$45,6,FALSE))," ",VLOOKUP($B93,'Race 6'!$K$11:$Q$45,6,FALSE))</f>
        <v xml:space="preserve"> </v>
      </c>
      <c r="N93" s="58" t="str">
        <f>IF(ISERROR(VLOOKUP($B93,'Race 6'!$K$11:$Q$45,7,FALSE)),"0",VLOOKUP($B93,'Race 6'!$K$11:$Q$45,7,FALSE))</f>
        <v>0</v>
      </c>
      <c r="O93" s="99" t="str">
        <f>IF(ISERROR(VLOOKUP($B93,'Race 7'!$K$11:$Q$38,6,FALSE))," ",VLOOKUP($B93,'Race 7'!$K$11:$Q$38,6,FALSE))</f>
        <v xml:space="preserve"> </v>
      </c>
      <c r="P93" s="58" t="str">
        <f>IF(ISERROR(VLOOKUP($B93,'Race 7'!$K$11:$Q$38,7,FALSE)),"0",VLOOKUP($B93,'Race 7'!$K$11:$Q$38,7,FALSE))</f>
        <v>0</v>
      </c>
      <c r="Q93" s="99" t="str">
        <f>IF(ISERROR(VLOOKUP($B93,'Race 8'!$K$11:$Q$35,6,FALSE))," ",VLOOKUP($B93,'Race 8'!$K$11:$Q$35,6,FALSE))</f>
        <v xml:space="preserve"> </v>
      </c>
      <c r="R93" s="58" t="str">
        <f>IF(ISERROR(VLOOKUP($B93,'Race 8'!$K$11:$Q$35,7,FALSE)),"0",VLOOKUP($B93,'Race 8'!$K$11:$Q$35,7,FALSE))</f>
        <v>0</v>
      </c>
      <c r="S93" s="99" t="str">
        <f>IF(ISERROR(VLOOKUP($B93,'Race 9'!$K$11:$Q$29,6,FALSE))," ",VLOOKUP($B93,'Race 9'!$K$11:$Q$29,6,FALSE))</f>
        <v xml:space="preserve"> </v>
      </c>
      <c r="T93" s="58" t="str">
        <f>IF(ISERROR(VLOOKUP($B93,'Race 9'!$K$11:$Q$29,7,FALSE)),"0",VLOOKUP($B93,'Race 9'!$K$11:$Q$29,7,FALSE))</f>
        <v>0</v>
      </c>
      <c r="U93" s="99" t="str">
        <f>IF(ISERROR(VLOOKUP($B93,'Race 10'!$K$11:$Q$35,6,FALSE))," ",VLOOKUP($B93,'Race 10'!$K$11:$Q$35,6,FALSE))</f>
        <v xml:space="preserve"> </v>
      </c>
      <c r="V93" s="58" t="str">
        <f>IF(ISERROR(VLOOKUP($B93,'Race 10'!$K$11:$Q$35,7,FALSE)),"0",VLOOKUP($B93,'Race 10'!$K$11:$Q$35,7,FALSE))</f>
        <v>0</v>
      </c>
      <c r="W93" s="99" t="str">
        <f>IF(ISERROR(VLOOKUP($B93,'Race 11'!$K$11:$Q$38,6,FALSE))," ",VLOOKUP($B93,'Race 11'!$K$11:$Q$38,6,FALSE))</f>
        <v xml:space="preserve"> </v>
      </c>
      <c r="X93" s="58" t="str">
        <f>IF(ISERROR(VLOOKUP($B93,'Race 11'!$K$11:$Q$38,7,FALSE)),"0",VLOOKUP($B93,'Race 11'!$K$11:$Q$38,7,FALSE))</f>
        <v>0</v>
      </c>
      <c r="Y93" s="99" t="str">
        <f>IF(ISERROR(VLOOKUP($B93,'Race 12'!$K$11:$Q$42,6,FALSE))," ",VLOOKUP($B93,'Race 12'!$K$11:$Q$42,6,FALSE))</f>
        <v xml:space="preserve"> </v>
      </c>
      <c r="Z93" s="58" t="str">
        <f>IF(ISERROR(VLOOKUP($B93,'Race 12'!$K$11:$Q$42,7,FALSE)),"0",VLOOKUP($B93,'Race 12'!$K$11:$Q$42,7,FALSE))</f>
        <v>0</v>
      </c>
      <c r="AA93" s="100">
        <f t="shared" si="4"/>
        <v>0</v>
      </c>
      <c r="AB93" s="54">
        <f t="shared" si="5"/>
        <v>0</v>
      </c>
      <c r="AC93" s="5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</row>
    <row r="94" spans="1:48">
      <c r="A94" s="35">
        <v>30</v>
      </c>
      <c r="B94" s="59"/>
      <c r="C94" s="99" t="str">
        <f>IF(ISERROR(VLOOKUP(B94,'Race 1'!$K$11:$Q$30,6,FALSE))," ",VLOOKUP(B94,'Race 1'!$K$11:$Q$30,6,FALSE))</f>
        <v xml:space="preserve"> </v>
      </c>
      <c r="D94" s="58" t="str">
        <f>IF(ISERROR(VLOOKUP(B94,'Race 1'!$K$11:$Q$30,7,FALSE)),"0",VLOOKUP(B94,'Race 1'!$K$11:$Q$30,7,FALSE))</f>
        <v>0</v>
      </c>
      <c r="E94" s="99" t="str">
        <f>IF(ISERROR(VLOOKUP($B94,'Race 2'!$K$11:$Q$25,6,FALSE))," ",VLOOKUP($B94,'Race 2'!$K$11:$Q$25,6,FALSE))</f>
        <v xml:space="preserve"> </v>
      </c>
      <c r="F94" s="58" t="str">
        <f>IF(ISERROR(VLOOKUP($B94,'Race 2'!$K$11:$Q$25,7,FALSE)),"0",VLOOKUP($B94,'Race 2'!$K$11:$Q$25,7,FALSE))</f>
        <v>0</v>
      </c>
      <c r="G94" s="99" t="str">
        <f>IF(ISERROR(VLOOKUP($B94,'Race 3'!$K$11:$Q$36,6,FALSE))," ",VLOOKUP($B94,'Race 3'!$K$11:$Q$36,6,FALSE))</f>
        <v xml:space="preserve"> </v>
      </c>
      <c r="H94" s="58" t="str">
        <f>IF(ISERROR(VLOOKUP($B94,'Race 3'!$K$11:$Q$36,7,FALSE)),"0",VLOOKUP($B94,'Race 3'!$K$11:$Q$36,7,FALSE))</f>
        <v>0</v>
      </c>
      <c r="I94" s="99" t="str">
        <f>IF(ISERROR(VLOOKUP($B94,'Race 4'!$K$11:$Q$30,6,FALSE))," ",VLOOKUP($B94,'Race 4'!$K$11:$Q$30,6,FALSE))</f>
        <v xml:space="preserve"> </v>
      </c>
      <c r="J94" s="58" t="str">
        <f>IF(ISERROR(VLOOKUP($B94,'Race 4'!$K$11:$Q$30,7,FALSE)),"0",VLOOKUP($B94,'Race 4'!$K$11:$Q$30,7,FALSE))</f>
        <v>0</v>
      </c>
      <c r="K94" s="99" t="str">
        <f>IF(ISERROR(VLOOKUP($B94,'Race 5'!$K$11:$Q$38,6,FALSE))," ",VLOOKUP($B94,'Race 5'!$K$11:$Q$38,6,FALSE))</f>
        <v xml:space="preserve"> </v>
      </c>
      <c r="L94" s="58" t="str">
        <f>IF(ISERROR(VLOOKUP($B94,'Race 5'!$K$11:$Q$38,7,FALSE)),"0",VLOOKUP($B94,'Race 5'!$K$11:$Q$38,7,FALSE))</f>
        <v>0</v>
      </c>
      <c r="M94" s="99" t="str">
        <f>IF(ISERROR(VLOOKUP($B94,'Race 6'!$K$11:$Q$45,6,FALSE))," ",VLOOKUP($B94,'Race 6'!$K$11:$Q$45,6,FALSE))</f>
        <v xml:space="preserve"> </v>
      </c>
      <c r="N94" s="58" t="str">
        <f>IF(ISERROR(VLOOKUP($B94,'Race 6'!$K$11:$Q$45,7,FALSE)),"0",VLOOKUP($B94,'Race 6'!$K$11:$Q$45,7,FALSE))</f>
        <v>0</v>
      </c>
      <c r="O94" s="99" t="str">
        <f>IF(ISERROR(VLOOKUP($B94,'Race 7'!$K$11:$Q$38,6,FALSE))," ",VLOOKUP($B94,'Race 7'!$K$11:$Q$38,6,FALSE))</f>
        <v xml:space="preserve"> </v>
      </c>
      <c r="P94" s="58" t="str">
        <f>IF(ISERROR(VLOOKUP($B94,'Race 7'!$K$11:$Q$38,7,FALSE)),"0",VLOOKUP($B94,'Race 7'!$K$11:$Q$38,7,FALSE))</f>
        <v>0</v>
      </c>
      <c r="Q94" s="99" t="str">
        <f>IF(ISERROR(VLOOKUP($B94,'Race 8'!$K$11:$Q$35,6,FALSE))," ",VLOOKUP($B94,'Race 8'!$K$11:$Q$35,6,FALSE))</f>
        <v xml:space="preserve"> </v>
      </c>
      <c r="R94" s="58" t="str">
        <f>IF(ISERROR(VLOOKUP($B94,'Race 8'!$K$11:$Q$35,7,FALSE)),"0",VLOOKUP($B94,'Race 8'!$K$11:$Q$35,7,FALSE))</f>
        <v>0</v>
      </c>
      <c r="S94" s="99" t="str">
        <f>IF(ISERROR(VLOOKUP($B94,'Race 9'!$K$11:$Q$29,6,FALSE))," ",VLOOKUP($B94,'Race 9'!$K$11:$Q$29,6,FALSE))</f>
        <v xml:space="preserve"> </v>
      </c>
      <c r="T94" s="58" t="str">
        <f>IF(ISERROR(VLOOKUP($B94,'Race 9'!$K$11:$Q$29,7,FALSE)),"0",VLOOKUP($B94,'Race 9'!$K$11:$Q$29,7,FALSE))</f>
        <v>0</v>
      </c>
      <c r="U94" s="99" t="str">
        <f>IF(ISERROR(VLOOKUP($B94,'Race 10'!$K$11:$Q$35,6,FALSE))," ",VLOOKUP($B94,'Race 10'!$K$11:$Q$35,6,FALSE))</f>
        <v xml:space="preserve"> </v>
      </c>
      <c r="V94" s="58" t="str">
        <f>IF(ISERROR(VLOOKUP($B94,'Race 10'!$K$11:$Q$35,7,FALSE)),"0",VLOOKUP($B94,'Race 10'!$K$11:$Q$35,7,FALSE))</f>
        <v>0</v>
      </c>
      <c r="W94" s="99" t="str">
        <f>IF(ISERROR(VLOOKUP($B94,'Race 11'!$K$11:$Q$38,6,FALSE))," ",VLOOKUP($B94,'Race 11'!$K$11:$Q$38,6,FALSE))</f>
        <v xml:space="preserve"> </v>
      </c>
      <c r="X94" s="58" t="str">
        <f>IF(ISERROR(VLOOKUP($B94,'Race 11'!$K$11:$Q$38,7,FALSE)),"0",VLOOKUP($B94,'Race 11'!$K$11:$Q$38,7,FALSE))</f>
        <v>0</v>
      </c>
      <c r="Y94" s="99" t="str">
        <f>IF(ISERROR(VLOOKUP($B94,'Race 12'!$K$11:$Q$42,6,FALSE))," ",VLOOKUP($B94,'Race 12'!$K$11:$Q$42,6,FALSE))</f>
        <v xml:space="preserve"> </v>
      </c>
      <c r="Z94" s="58" t="str">
        <f>IF(ISERROR(VLOOKUP($B94,'Race 12'!$K$11:$Q$42,7,FALSE)),"0",VLOOKUP($B94,'Race 12'!$K$11:$Q$42,7,FALSE))</f>
        <v>0</v>
      </c>
      <c r="AA94" s="100">
        <f t="shared" si="4"/>
        <v>0</v>
      </c>
      <c r="AB94" s="54">
        <f t="shared" si="5"/>
        <v>0</v>
      </c>
      <c r="AC94" s="5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</row>
    <row r="95" spans="1:48">
      <c r="A95" s="35">
        <v>31</v>
      </c>
      <c r="B95" s="59"/>
      <c r="C95" s="99" t="str">
        <f>IF(ISERROR(VLOOKUP(B95,'Race 1'!$K$11:$Q$30,6,FALSE))," ",VLOOKUP(B95,'Race 1'!$K$11:$Q$30,6,FALSE))</f>
        <v xml:space="preserve"> </v>
      </c>
      <c r="D95" s="58" t="str">
        <f>IF(ISERROR(VLOOKUP(B95,'Race 1'!$K$11:$Q$30,7,FALSE)),"0",VLOOKUP(B95,'Race 1'!$K$11:$Q$30,7,FALSE))</f>
        <v>0</v>
      </c>
      <c r="E95" s="99" t="str">
        <f>IF(ISERROR(VLOOKUP($B95,'Race 2'!$K$11:$Q$25,6,FALSE))," ",VLOOKUP($B95,'Race 2'!$K$11:$Q$25,6,FALSE))</f>
        <v xml:space="preserve"> </v>
      </c>
      <c r="F95" s="58" t="str">
        <f>IF(ISERROR(VLOOKUP($B95,'Race 2'!$K$11:$Q$25,7,FALSE)),"0",VLOOKUP($B95,'Race 2'!$K$11:$Q$25,7,FALSE))</f>
        <v>0</v>
      </c>
      <c r="G95" s="99" t="str">
        <f>IF(ISERROR(VLOOKUP($B95,'Race 3'!$K$11:$Q$36,6,FALSE))," ",VLOOKUP($B95,'Race 3'!$K$11:$Q$36,6,FALSE))</f>
        <v xml:space="preserve"> </v>
      </c>
      <c r="H95" s="58" t="str">
        <f>IF(ISERROR(VLOOKUP($B95,'Race 3'!$K$11:$Q$36,7,FALSE)),"0",VLOOKUP($B95,'Race 3'!$K$11:$Q$36,7,FALSE))</f>
        <v>0</v>
      </c>
      <c r="I95" s="99" t="str">
        <f>IF(ISERROR(VLOOKUP($B95,'Race 4'!$K$11:$Q$30,6,FALSE))," ",VLOOKUP($B95,'Race 4'!$K$11:$Q$30,6,FALSE))</f>
        <v xml:space="preserve"> </v>
      </c>
      <c r="J95" s="58" t="str">
        <f>IF(ISERROR(VLOOKUP($B95,'Race 4'!$K$11:$Q$30,7,FALSE)),"0",VLOOKUP($B95,'Race 4'!$K$11:$Q$30,7,FALSE))</f>
        <v>0</v>
      </c>
      <c r="K95" s="99" t="str">
        <f>IF(ISERROR(VLOOKUP($B95,'Race 5'!$K$11:$Q$38,6,FALSE))," ",VLOOKUP($B95,'Race 5'!$K$11:$Q$38,6,FALSE))</f>
        <v xml:space="preserve"> </v>
      </c>
      <c r="L95" s="58" t="str">
        <f>IF(ISERROR(VLOOKUP($B95,'Race 5'!$K$11:$Q$38,7,FALSE)),"0",VLOOKUP($B95,'Race 5'!$K$11:$Q$38,7,FALSE))</f>
        <v>0</v>
      </c>
      <c r="M95" s="99" t="str">
        <f>IF(ISERROR(VLOOKUP($B95,'Race 6'!$K$11:$Q$45,6,FALSE))," ",VLOOKUP($B95,'Race 6'!$K$11:$Q$45,6,FALSE))</f>
        <v xml:space="preserve"> </v>
      </c>
      <c r="N95" s="58" t="str">
        <f>IF(ISERROR(VLOOKUP($B95,'Race 6'!$K$11:$Q$45,7,FALSE)),"0",VLOOKUP($B95,'Race 6'!$K$11:$Q$45,7,FALSE))</f>
        <v>0</v>
      </c>
      <c r="O95" s="99" t="str">
        <f>IF(ISERROR(VLOOKUP($B95,'Race 7'!$K$11:$Q$38,6,FALSE))," ",VLOOKUP($B95,'Race 7'!$K$11:$Q$38,6,FALSE))</f>
        <v xml:space="preserve"> </v>
      </c>
      <c r="P95" s="58" t="str">
        <f>IF(ISERROR(VLOOKUP($B95,'Race 7'!$K$11:$Q$38,7,FALSE)),"0",VLOOKUP($B95,'Race 7'!$K$11:$Q$38,7,FALSE))</f>
        <v>0</v>
      </c>
      <c r="Q95" s="99" t="str">
        <f>IF(ISERROR(VLOOKUP($B95,'Race 8'!$K$11:$Q$35,6,FALSE))," ",VLOOKUP($B95,'Race 8'!$K$11:$Q$35,6,FALSE))</f>
        <v xml:space="preserve"> </v>
      </c>
      <c r="R95" s="58" t="str">
        <f>IF(ISERROR(VLOOKUP($B95,'Race 8'!$K$11:$Q$35,7,FALSE)),"0",VLOOKUP($B95,'Race 8'!$K$11:$Q$35,7,FALSE))</f>
        <v>0</v>
      </c>
      <c r="S95" s="99" t="str">
        <f>IF(ISERROR(VLOOKUP($B95,'Race 9'!$K$11:$Q$29,6,FALSE))," ",VLOOKUP($B95,'Race 9'!$K$11:$Q$29,6,FALSE))</f>
        <v xml:space="preserve"> </v>
      </c>
      <c r="T95" s="58" t="str">
        <f>IF(ISERROR(VLOOKUP($B95,'Race 9'!$K$11:$Q$29,7,FALSE)),"0",VLOOKUP($B95,'Race 9'!$K$11:$Q$29,7,FALSE))</f>
        <v>0</v>
      </c>
      <c r="U95" s="99" t="str">
        <f>IF(ISERROR(VLOOKUP($B95,'Race 10'!$K$11:$Q$35,6,FALSE))," ",VLOOKUP($B95,'Race 10'!$K$11:$Q$35,6,FALSE))</f>
        <v xml:space="preserve"> </v>
      </c>
      <c r="V95" s="58" t="str">
        <f>IF(ISERROR(VLOOKUP($B95,'Race 10'!$K$11:$Q$35,7,FALSE)),"0",VLOOKUP($B95,'Race 10'!$K$11:$Q$35,7,FALSE))</f>
        <v>0</v>
      </c>
      <c r="W95" s="99" t="str">
        <f>IF(ISERROR(VLOOKUP($B95,'Race 11'!$K$11:$Q$38,6,FALSE))," ",VLOOKUP($B95,'Race 11'!$K$11:$Q$38,6,FALSE))</f>
        <v xml:space="preserve"> </v>
      </c>
      <c r="X95" s="58" t="str">
        <f>IF(ISERROR(VLOOKUP($B95,'Race 11'!$K$11:$Q$38,7,FALSE)),"0",VLOOKUP($B95,'Race 11'!$K$11:$Q$38,7,FALSE))</f>
        <v>0</v>
      </c>
      <c r="Y95" s="99" t="str">
        <f>IF(ISERROR(VLOOKUP($B95,'Race 12'!$K$11:$Q$42,6,FALSE))," ",VLOOKUP($B95,'Race 12'!$K$11:$Q$42,6,FALSE))</f>
        <v xml:space="preserve"> </v>
      </c>
      <c r="Z95" s="58" t="str">
        <f>IF(ISERROR(VLOOKUP($B95,'Race 12'!$K$11:$Q$42,7,FALSE)),"0",VLOOKUP($B95,'Race 12'!$K$11:$Q$42,7,FALSE))</f>
        <v>0</v>
      </c>
      <c r="AA95" s="100">
        <f t="shared" si="4"/>
        <v>0</v>
      </c>
      <c r="AB95" s="54">
        <f t="shared" si="5"/>
        <v>0</v>
      </c>
      <c r="AC95" s="5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</row>
    <row r="96" spans="1:48">
      <c r="A96" s="35">
        <v>32</v>
      </c>
      <c r="B96" s="59"/>
      <c r="C96" s="99" t="str">
        <f>IF(ISERROR(VLOOKUP(B96,'Race 1'!$K$11:$Q$30,6,FALSE))," ",VLOOKUP(B96,'Race 1'!$K$11:$Q$30,6,FALSE))</f>
        <v xml:space="preserve"> </v>
      </c>
      <c r="D96" s="58" t="str">
        <f>IF(ISERROR(VLOOKUP(B96,'Race 1'!$K$11:$Q$30,7,FALSE)),"0",VLOOKUP(B96,'Race 1'!$K$11:$Q$30,7,FALSE))</f>
        <v>0</v>
      </c>
      <c r="E96" s="99" t="str">
        <f>IF(ISERROR(VLOOKUP($B96,'Race 2'!$K$11:$Q$25,6,FALSE))," ",VLOOKUP($B96,'Race 2'!$K$11:$Q$25,6,FALSE))</f>
        <v xml:space="preserve"> </v>
      </c>
      <c r="F96" s="58" t="str">
        <f>IF(ISERROR(VLOOKUP($B96,'Race 2'!$K$11:$Q$25,7,FALSE)),"0",VLOOKUP($B96,'Race 2'!$K$11:$Q$25,7,FALSE))</f>
        <v>0</v>
      </c>
      <c r="G96" s="99" t="str">
        <f>IF(ISERROR(VLOOKUP($B96,'Race 3'!$K$11:$Q$36,6,FALSE))," ",VLOOKUP($B96,'Race 3'!$K$11:$Q$36,6,FALSE))</f>
        <v xml:space="preserve"> </v>
      </c>
      <c r="H96" s="58" t="str">
        <f>IF(ISERROR(VLOOKUP($B96,'Race 3'!$K$11:$Q$36,7,FALSE)),"0",VLOOKUP($B96,'Race 3'!$K$11:$Q$36,7,FALSE))</f>
        <v>0</v>
      </c>
      <c r="I96" s="99" t="str">
        <f>IF(ISERROR(VLOOKUP($B96,'Race 4'!$K$11:$Q$30,6,FALSE))," ",VLOOKUP($B96,'Race 4'!$K$11:$Q$30,6,FALSE))</f>
        <v xml:space="preserve"> </v>
      </c>
      <c r="J96" s="58" t="str">
        <f>IF(ISERROR(VLOOKUP($B96,'Race 4'!$K$11:$Q$30,7,FALSE)),"0",VLOOKUP($B96,'Race 4'!$K$11:$Q$30,7,FALSE))</f>
        <v>0</v>
      </c>
      <c r="K96" s="99" t="str">
        <f>IF(ISERROR(VLOOKUP($B96,'Race 5'!$K$11:$Q$38,6,FALSE))," ",VLOOKUP($B96,'Race 5'!$K$11:$Q$38,6,FALSE))</f>
        <v xml:space="preserve"> </v>
      </c>
      <c r="L96" s="58" t="str">
        <f>IF(ISERROR(VLOOKUP($B96,'Race 5'!$K$11:$Q$38,7,FALSE)),"0",VLOOKUP($B96,'Race 5'!$K$11:$Q$38,7,FALSE))</f>
        <v>0</v>
      </c>
      <c r="M96" s="99" t="str">
        <f>IF(ISERROR(VLOOKUP($B96,'Race 6'!$K$11:$Q$45,6,FALSE))," ",VLOOKUP($B96,'Race 6'!$K$11:$Q$45,6,FALSE))</f>
        <v xml:space="preserve"> </v>
      </c>
      <c r="N96" s="58" t="str">
        <f>IF(ISERROR(VLOOKUP($B96,'Race 6'!$K$11:$Q$45,7,FALSE)),"0",VLOOKUP($B96,'Race 6'!$K$11:$Q$45,7,FALSE))</f>
        <v>0</v>
      </c>
      <c r="O96" s="99" t="str">
        <f>IF(ISERROR(VLOOKUP($B96,'Race 7'!$K$11:$Q$38,6,FALSE))," ",VLOOKUP($B96,'Race 7'!$K$11:$Q$38,6,FALSE))</f>
        <v xml:space="preserve"> </v>
      </c>
      <c r="P96" s="58" t="str">
        <f>IF(ISERROR(VLOOKUP($B96,'Race 7'!$K$11:$Q$38,7,FALSE)),"0",VLOOKUP($B96,'Race 7'!$K$11:$Q$38,7,FALSE))</f>
        <v>0</v>
      </c>
      <c r="Q96" s="99" t="str">
        <f>IF(ISERROR(VLOOKUP($B96,'Race 8'!$K$11:$Q$35,6,FALSE))," ",VLOOKUP($B96,'Race 8'!$K$11:$Q$35,6,FALSE))</f>
        <v xml:space="preserve"> </v>
      </c>
      <c r="R96" s="58" t="str">
        <f>IF(ISERROR(VLOOKUP($B96,'Race 8'!$K$11:$Q$35,7,FALSE)),"0",VLOOKUP($B96,'Race 8'!$K$11:$Q$35,7,FALSE))</f>
        <v>0</v>
      </c>
      <c r="S96" s="99" t="str">
        <f>IF(ISERROR(VLOOKUP($B96,'Race 9'!$K$11:$Q$29,6,FALSE))," ",VLOOKUP($B96,'Race 9'!$K$11:$Q$29,6,FALSE))</f>
        <v xml:space="preserve"> </v>
      </c>
      <c r="T96" s="58" t="str">
        <f>IF(ISERROR(VLOOKUP($B96,'Race 9'!$K$11:$Q$29,7,FALSE)),"0",VLOOKUP($B96,'Race 9'!$K$11:$Q$29,7,FALSE))</f>
        <v>0</v>
      </c>
      <c r="U96" s="99" t="str">
        <f>IF(ISERROR(VLOOKUP($B96,'Race 10'!$K$11:$Q$35,6,FALSE))," ",VLOOKUP($B96,'Race 10'!$K$11:$Q$35,6,FALSE))</f>
        <v xml:space="preserve"> </v>
      </c>
      <c r="V96" s="58" t="str">
        <f>IF(ISERROR(VLOOKUP($B96,'Race 10'!$K$11:$Q$35,7,FALSE)),"0",VLOOKUP($B96,'Race 10'!$K$11:$Q$35,7,FALSE))</f>
        <v>0</v>
      </c>
      <c r="W96" s="99" t="str">
        <f>IF(ISERROR(VLOOKUP($B96,'Race 11'!$K$11:$Q$38,6,FALSE))," ",VLOOKUP($B96,'Race 11'!$K$11:$Q$38,6,FALSE))</f>
        <v xml:space="preserve"> </v>
      </c>
      <c r="X96" s="58" t="str">
        <f>IF(ISERROR(VLOOKUP($B96,'Race 11'!$K$11:$Q$38,7,FALSE)),"0",VLOOKUP($B96,'Race 11'!$K$11:$Q$38,7,FALSE))</f>
        <v>0</v>
      </c>
      <c r="Y96" s="99" t="str">
        <f>IF(ISERROR(VLOOKUP($B96,'Race 12'!$K$11:$Q$42,6,FALSE))," ",VLOOKUP($B96,'Race 12'!$K$11:$Q$42,6,FALSE))</f>
        <v xml:space="preserve"> </v>
      </c>
      <c r="Z96" s="58" t="str">
        <f>IF(ISERROR(VLOOKUP($B96,'Race 12'!$K$11:$Q$42,7,FALSE)),"0",VLOOKUP($B96,'Race 12'!$K$11:$Q$42,7,FALSE))</f>
        <v>0</v>
      </c>
      <c r="AA96" s="100">
        <f t="shared" si="4"/>
        <v>0</v>
      </c>
      <c r="AB96" s="54">
        <f t="shared" si="5"/>
        <v>0</v>
      </c>
      <c r="AC96" s="5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</row>
    <row r="97" spans="1:48">
      <c r="A97" s="35">
        <v>33</v>
      </c>
      <c r="B97" s="59"/>
      <c r="C97" s="99" t="str">
        <f>IF(ISERROR(VLOOKUP(B97,'Race 1'!$K$11:$Q$30,6,FALSE))," ",VLOOKUP(B97,'Race 1'!$K$11:$Q$30,6,FALSE))</f>
        <v xml:space="preserve"> </v>
      </c>
      <c r="D97" s="58" t="str">
        <f>IF(ISERROR(VLOOKUP(B97,'Race 1'!$K$11:$Q$30,7,FALSE)),"0",VLOOKUP(B97,'Race 1'!$K$11:$Q$30,7,FALSE))</f>
        <v>0</v>
      </c>
      <c r="E97" s="99" t="str">
        <f>IF(ISERROR(VLOOKUP($B97,'Race 2'!$K$11:$Q$25,6,FALSE))," ",VLOOKUP($B97,'Race 2'!$K$11:$Q$25,6,FALSE))</f>
        <v xml:space="preserve"> </v>
      </c>
      <c r="F97" s="58" t="str">
        <f>IF(ISERROR(VLOOKUP($B97,'Race 2'!$K$11:$Q$25,7,FALSE)),"0",VLOOKUP($B97,'Race 2'!$K$11:$Q$25,7,FALSE))</f>
        <v>0</v>
      </c>
      <c r="G97" s="99" t="str">
        <f>IF(ISERROR(VLOOKUP($B97,'Race 3'!$K$11:$Q$36,6,FALSE))," ",VLOOKUP($B97,'Race 3'!$K$11:$Q$36,6,FALSE))</f>
        <v xml:space="preserve"> </v>
      </c>
      <c r="H97" s="58" t="str">
        <f>IF(ISERROR(VLOOKUP($B97,'Race 3'!$K$11:$Q$36,7,FALSE)),"0",VLOOKUP($B97,'Race 3'!$K$11:$Q$36,7,FALSE))</f>
        <v>0</v>
      </c>
      <c r="I97" s="99" t="str">
        <f>IF(ISERROR(VLOOKUP($B97,'Race 4'!$K$11:$Q$30,6,FALSE))," ",VLOOKUP($B97,'Race 4'!$K$11:$Q$30,6,FALSE))</f>
        <v xml:space="preserve"> </v>
      </c>
      <c r="J97" s="58" t="str">
        <f>IF(ISERROR(VLOOKUP($B97,'Race 4'!$K$11:$Q$30,7,FALSE)),"0",VLOOKUP($B97,'Race 4'!$K$11:$Q$30,7,FALSE))</f>
        <v>0</v>
      </c>
      <c r="K97" s="99" t="str">
        <f>IF(ISERROR(VLOOKUP($B97,'Race 5'!$K$11:$Q$38,6,FALSE))," ",VLOOKUP($B97,'Race 5'!$K$11:$Q$38,6,FALSE))</f>
        <v xml:space="preserve"> </v>
      </c>
      <c r="L97" s="58" t="str">
        <f>IF(ISERROR(VLOOKUP($B97,'Race 5'!$K$11:$Q$38,7,FALSE)),"0",VLOOKUP($B97,'Race 5'!$K$11:$Q$38,7,FALSE))</f>
        <v>0</v>
      </c>
      <c r="M97" s="99" t="str">
        <f>IF(ISERROR(VLOOKUP($B97,'Race 6'!$K$11:$Q$45,6,FALSE))," ",VLOOKUP($B97,'Race 6'!$K$11:$Q$45,6,FALSE))</f>
        <v xml:space="preserve"> </v>
      </c>
      <c r="N97" s="58" t="str">
        <f>IF(ISERROR(VLOOKUP($B97,'Race 6'!$K$11:$Q$45,7,FALSE)),"0",VLOOKUP($B97,'Race 6'!$K$11:$Q$45,7,FALSE))</f>
        <v>0</v>
      </c>
      <c r="O97" s="99" t="str">
        <f>IF(ISERROR(VLOOKUP($B97,'Race 7'!$K$11:$Q$38,6,FALSE))," ",VLOOKUP($B97,'Race 7'!$K$11:$Q$38,6,FALSE))</f>
        <v xml:space="preserve"> </v>
      </c>
      <c r="P97" s="58" t="str">
        <f>IF(ISERROR(VLOOKUP($B97,'Race 7'!$K$11:$Q$38,7,FALSE)),"0",VLOOKUP($B97,'Race 7'!$K$11:$Q$38,7,FALSE))</f>
        <v>0</v>
      </c>
      <c r="Q97" s="99" t="str">
        <f>IF(ISERROR(VLOOKUP($B97,'Race 8'!$K$11:$Q$35,6,FALSE))," ",VLOOKUP($B97,'Race 8'!$K$11:$Q$35,6,FALSE))</f>
        <v xml:space="preserve"> </v>
      </c>
      <c r="R97" s="58" t="str">
        <f>IF(ISERROR(VLOOKUP($B97,'Race 8'!$K$11:$Q$35,7,FALSE)),"0",VLOOKUP($B97,'Race 8'!$K$11:$Q$35,7,FALSE))</f>
        <v>0</v>
      </c>
      <c r="S97" s="99" t="str">
        <f>IF(ISERROR(VLOOKUP($B97,'Race 9'!$K$11:$Q$29,6,FALSE))," ",VLOOKUP($B97,'Race 9'!$K$11:$Q$29,6,FALSE))</f>
        <v xml:space="preserve"> </v>
      </c>
      <c r="T97" s="58" t="str">
        <f>IF(ISERROR(VLOOKUP($B97,'Race 9'!$K$11:$Q$29,7,FALSE)),"0",VLOOKUP($B97,'Race 9'!$K$11:$Q$29,7,FALSE))</f>
        <v>0</v>
      </c>
      <c r="U97" s="99" t="str">
        <f>IF(ISERROR(VLOOKUP($B97,'Race 10'!$K$11:$Q$35,6,FALSE))," ",VLOOKUP($B97,'Race 10'!$K$11:$Q$35,6,FALSE))</f>
        <v xml:space="preserve"> </v>
      </c>
      <c r="V97" s="58" t="str">
        <f>IF(ISERROR(VLOOKUP($B97,'Race 10'!$K$11:$Q$35,7,FALSE)),"0",VLOOKUP($B97,'Race 10'!$K$11:$Q$35,7,FALSE))</f>
        <v>0</v>
      </c>
      <c r="W97" s="99" t="str">
        <f>IF(ISERROR(VLOOKUP($B97,'Race 11'!$K$11:$Q$38,6,FALSE))," ",VLOOKUP($B97,'Race 11'!$K$11:$Q$38,6,FALSE))</f>
        <v xml:space="preserve"> </v>
      </c>
      <c r="X97" s="58" t="str">
        <f>IF(ISERROR(VLOOKUP($B97,'Race 11'!$K$11:$Q$38,7,FALSE)),"0",VLOOKUP($B97,'Race 11'!$K$11:$Q$38,7,FALSE))</f>
        <v>0</v>
      </c>
      <c r="Y97" s="99" t="str">
        <f>IF(ISERROR(VLOOKUP($B97,'Race 12'!$K$11:$Q$42,6,FALSE))," ",VLOOKUP($B97,'Race 12'!$K$11:$Q$42,6,FALSE))</f>
        <v xml:space="preserve"> </v>
      </c>
      <c r="Z97" s="58" t="str">
        <f>IF(ISERROR(VLOOKUP($B97,'Race 12'!$K$11:$Q$42,7,FALSE)),"0",VLOOKUP($B97,'Race 12'!$K$11:$Q$42,7,FALSE))</f>
        <v>0</v>
      </c>
      <c r="AA97" s="100">
        <f t="shared" ref="AA97:AA121" si="6">D97+F97+H97+J97+L97+N97+P97+R97+T97+V97+X97+Z97</f>
        <v>0</v>
      </c>
      <c r="AB97" s="54">
        <f t="shared" ref="AB97:AB121" si="7">COUNT(Z97,X97,V97,T97,R97,P97,N97,L97,J97,H97,F97,D97)</f>
        <v>0</v>
      </c>
      <c r="AC97" s="5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</row>
    <row r="98" spans="1:48">
      <c r="A98" s="35">
        <v>34</v>
      </c>
      <c r="B98" s="59"/>
      <c r="C98" s="99" t="str">
        <f>IF(ISERROR(VLOOKUP(B98,'Race 1'!$K$11:$Q$30,6,FALSE))," ",VLOOKUP(B98,'Race 1'!$K$11:$Q$30,6,FALSE))</f>
        <v xml:space="preserve"> </v>
      </c>
      <c r="D98" s="58" t="str">
        <f>IF(ISERROR(VLOOKUP(B98,'Race 1'!$K$11:$Q$30,7,FALSE)),"0",VLOOKUP(B98,'Race 1'!$K$11:$Q$30,7,FALSE))</f>
        <v>0</v>
      </c>
      <c r="E98" s="99" t="str">
        <f>IF(ISERROR(VLOOKUP($B98,'Race 2'!$K$11:$Q$25,6,FALSE))," ",VLOOKUP($B98,'Race 2'!$K$11:$Q$25,6,FALSE))</f>
        <v xml:space="preserve"> </v>
      </c>
      <c r="F98" s="58" t="str">
        <f>IF(ISERROR(VLOOKUP($B98,'Race 2'!$K$11:$Q$25,7,FALSE)),"0",VLOOKUP($B98,'Race 2'!$K$11:$Q$25,7,FALSE))</f>
        <v>0</v>
      </c>
      <c r="G98" s="99" t="str">
        <f>IF(ISERROR(VLOOKUP($B98,'Race 3'!$K$11:$Q$36,6,FALSE))," ",VLOOKUP($B98,'Race 3'!$K$11:$Q$36,6,FALSE))</f>
        <v xml:space="preserve"> </v>
      </c>
      <c r="H98" s="58" t="str">
        <f>IF(ISERROR(VLOOKUP($B98,'Race 3'!$K$11:$Q$36,7,FALSE)),"0",VLOOKUP($B98,'Race 3'!$K$11:$Q$36,7,FALSE))</f>
        <v>0</v>
      </c>
      <c r="I98" s="99" t="str">
        <f>IF(ISERROR(VLOOKUP($B98,'Race 4'!$K$11:$Q$30,6,FALSE))," ",VLOOKUP($B98,'Race 4'!$K$11:$Q$30,6,FALSE))</f>
        <v xml:space="preserve"> </v>
      </c>
      <c r="J98" s="58" t="str">
        <f>IF(ISERROR(VLOOKUP($B98,'Race 4'!$K$11:$Q$30,7,FALSE)),"0",VLOOKUP($B98,'Race 4'!$K$11:$Q$30,7,FALSE))</f>
        <v>0</v>
      </c>
      <c r="K98" s="99" t="str">
        <f>IF(ISERROR(VLOOKUP($B98,'Race 5'!$K$11:$Q$38,6,FALSE))," ",VLOOKUP($B98,'Race 5'!$K$11:$Q$38,6,FALSE))</f>
        <v xml:space="preserve"> </v>
      </c>
      <c r="L98" s="58" t="str">
        <f>IF(ISERROR(VLOOKUP($B98,'Race 5'!$K$11:$Q$38,7,FALSE)),"0",VLOOKUP($B98,'Race 5'!$K$11:$Q$38,7,FALSE))</f>
        <v>0</v>
      </c>
      <c r="M98" s="99" t="str">
        <f>IF(ISERROR(VLOOKUP($B98,'Race 6'!$K$11:$Q$45,6,FALSE))," ",VLOOKUP($B98,'Race 6'!$K$11:$Q$45,6,FALSE))</f>
        <v xml:space="preserve"> </v>
      </c>
      <c r="N98" s="58" t="str">
        <f>IF(ISERROR(VLOOKUP($B98,'Race 6'!$K$11:$Q$45,7,FALSE)),"0",VLOOKUP($B98,'Race 6'!$K$11:$Q$45,7,FALSE))</f>
        <v>0</v>
      </c>
      <c r="O98" s="99" t="str">
        <f>IF(ISERROR(VLOOKUP($B98,'Race 7'!$K$11:$Q$38,6,FALSE))," ",VLOOKUP($B98,'Race 7'!$K$11:$Q$38,6,FALSE))</f>
        <v xml:space="preserve"> </v>
      </c>
      <c r="P98" s="58" t="str">
        <f>IF(ISERROR(VLOOKUP($B98,'Race 7'!$K$11:$Q$38,7,FALSE)),"0",VLOOKUP($B98,'Race 7'!$K$11:$Q$38,7,FALSE))</f>
        <v>0</v>
      </c>
      <c r="Q98" s="99" t="str">
        <f>IF(ISERROR(VLOOKUP($B98,'Race 8'!$K$11:$Q$35,6,FALSE))," ",VLOOKUP($B98,'Race 8'!$K$11:$Q$35,6,FALSE))</f>
        <v xml:space="preserve"> </v>
      </c>
      <c r="R98" s="58" t="str">
        <f>IF(ISERROR(VLOOKUP($B98,'Race 8'!$K$11:$Q$35,7,FALSE)),"0",VLOOKUP($B98,'Race 8'!$K$11:$Q$35,7,FALSE))</f>
        <v>0</v>
      </c>
      <c r="S98" s="99" t="str">
        <f>IF(ISERROR(VLOOKUP($B98,'Race 9'!$K$11:$Q$29,6,FALSE))," ",VLOOKUP($B98,'Race 9'!$K$11:$Q$29,6,FALSE))</f>
        <v xml:space="preserve"> </v>
      </c>
      <c r="T98" s="58" t="str">
        <f>IF(ISERROR(VLOOKUP($B98,'Race 9'!$K$11:$Q$29,7,FALSE)),"0",VLOOKUP($B98,'Race 9'!$K$11:$Q$29,7,FALSE))</f>
        <v>0</v>
      </c>
      <c r="U98" s="99" t="str">
        <f>IF(ISERROR(VLOOKUP($B98,'Race 10'!$K$11:$Q$35,6,FALSE))," ",VLOOKUP($B98,'Race 10'!$K$11:$Q$35,6,FALSE))</f>
        <v xml:space="preserve"> </v>
      </c>
      <c r="V98" s="58" t="str">
        <f>IF(ISERROR(VLOOKUP($B98,'Race 10'!$K$11:$Q$35,7,FALSE)),"0",VLOOKUP($B98,'Race 10'!$K$11:$Q$35,7,FALSE))</f>
        <v>0</v>
      </c>
      <c r="W98" s="99" t="str">
        <f>IF(ISERROR(VLOOKUP($B98,'Race 11'!$K$11:$Q$38,6,FALSE))," ",VLOOKUP($B98,'Race 11'!$K$11:$Q$38,6,FALSE))</f>
        <v xml:space="preserve"> </v>
      </c>
      <c r="X98" s="58" t="str">
        <f>IF(ISERROR(VLOOKUP($B98,'Race 11'!$K$11:$Q$38,7,FALSE)),"0",VLOOKUP($B98,'Race 11'!$K$11:$Q$38,7,FALSE))</f>
        <v>0</v>
      </c>
      <c r="Y98" s="99" t="str">
        <f>IF(ISERROR(VLOOKUP($B98,'Race 12'!$K$11:$Q$42,6,FALSE))," ",VLOOKUP($B98,'Race 12'!$K$11:$Q$42,6,FALSE))</f>
        <v xml:space="preserve"> </v>
      </c>
      <c r="Z98" s="58" t="str">
        <f>IF(ISERROR(VLOOKUP($B98,'Race 12'!$K$11:$Q$42,7,FALSE)),"0",VLOOKUP($B98,'Race 12'!$K$11:$Q$42,7,FALSE))</f>
        <v>0</v>
      </c>
      <c r="AA98" s="100">
        <f t="shared" si="6"/>
        <v>0</v>
      </c>
      <c r="AB98" s="54">
        <f t="shared" si="7"/>
        <v>0</v>
      </c>
      <c r="AC98" s="5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</row>
    <row r="99" spans="1:48">
      <c r="A99" s="35">
        <v>35</v>
      </c>
      <c r="B99" s="59"/>
      <c r="C99" s="99" t="str">
        <f>IF(ISERROR(VLOOKUP(B99,'Race 1'!$K$11:$Q$30,6,FALSE))," ",VLOOKUP(B99,'Race 1'!$K$11:$Q$30,6,FALSE))</f>
        <v xml:space="preserve"> </v>
      </c>
      <c r="D99" s="58" t="str">
        <f>IF(ISERROR(VLOOKUP(B99,'Race 1'!$K$11:$Q$30,7,FALSE)),"0",VLOOKUP(B99,'Race 1'!$K$11:$Q$30,7,FALSE))</f>
        <v>0</v>
      </c>
      <c r="E99" s="99" t="str">
        <f>IF(ISERROR(VLOOKUP($B99,'Race 2'!$K$11:$Q$25,6,FALSE))," ",VLOOKUP($B99,'Race 2'!$K$11:$Q$25,6,FALSE))</f>
        <v xml:space="preserve"> </v>
      </c>
      <c r="F99" s="58" t="str">
        <f>IF(ISERROR(VLOOKUP($B99,'Race 2'!$K$11:$Q$25,7,FALSE)),"0",VLOOKUP($B99,'Race 2'!$K$11:$Q$25,7,FALSE))</f>
        <v>0</v>
      </c>
      <c r="G99" s="99" t="str">
        <f>IF(ISERROR(VLOOKUP($B99,'Race 3'!$K$11:$Q$36,6,FALSE))," ",VLOOKUP($B99,'Race 3'!$K$11:$Q$36,6,FALSE))</f>
        <v xml:space="preserve"> </v>
      </c>
      <c r="H99" s="58" t="str">
        <f>IF(ISERROR(VLOOKUP($B99,'Race 3'!$K$11:$Q$36,7,FALSE)),"0",VLOOKUP($B99,'Race 3'!$K$11:$Q$36,7,FALSE))</f>
        <v>0</v>
      </c>
      <c r="I99" s="99" t="str">
        <f>IF(ISERROR(VLOOKUP($B99,'Race 4'!$K$11:$Q$30,6,FALSE))," ",VLOOKUP($B99,'Race 4'!$K$11:$Q$30,6,FALSE))</f>
        <v xml:space="preserve"> </v>
      </c>
      <c r="J99" s="58" t="str">
        <f>IF(ISERROR(VLOOKUP($B99,'Race 4'!$K$11:$Q$30,7,FALSE)),"0",VLOOKUP($B99,'Race 4'!$K$11:$Q$30,7,FALSE))</f>
        <v>0</v>
      </c>
      <c r="K99" s="99" t="str">
        <f>IF(ISERROR(VLOOKUP($B99,'Race 5'!$K$11:$Q$38,6,FALSE))," ",VLOOKUP($B99,'Race 5'!$K$11:$Q$38,6,FALSE))</f>
        <v xml:space="preserve"> </v>
      </c>
      <c r="L99" s="58" t="str">
        <f>IF(ISERROR(VLOOKUP($B99,'Race 5'!$K$11:$Q$38,7,FALSE)),"0",VLOOKUP($B99,'Race 5'!$K$11:$Q$38,7,FALSE))</f>
        <v>0</v>
      </c>
      <c r="M99" s="99" t="str">
        <f>IF(ISERROR(VLOOKUP($B99,'Race 6'!$K$11:$Q$45,6,FALSE))," ",VLOOKUP($B99,'Race 6'!$K$11:$Q$45,6,FALSE))</f>
        <v xml:space="preserve"> </v>
      </c>
      <c r="N99" s="58" t="str">
        <f>IF(ISERROR(VLOOKUP($B99,'Race 6'!$K$11:$Q$45,7,FALSE)),"0",VLOOKUP($B99,'Race 6'!$K$11:$Q$45,7,FALSE))</f>
        <v>0</v>
      </c>
      <c r="O99" s="99" t="str">
        <f>IF(ISERROR(VLOOKUP($B99,'Race 7'!$K$11:$Q$38,6,FALSE))," ",VLOOKUP($B99,'Race 7'!$K$11:$Q$38,6,FALSE))</f>
        <v xml:space="preserve"> </v>
      </c>
      <c r="P99" s="58" t="str">
        <f>IF(ISERROR(VLOOKUP($B99,'Race 7'!$K$11:$Q$38,7,FALSE)),"0",VLOOKUP($B99,'Race 7'!$K$11:$Q$38,7,FALSE))</f>
        <v>0</v>
      </c>
      <c r="Q99" s="99" t="str">
        <f>IF(ISERROR(VLOOKUP($B99,'Race 8'!$K$11:$Q$35,6,FALSE))," ",VLOOKUP($B99,'Race 8'!$K$11:$Q$35,6,FALSE))</f>
        <v xml:space="preserve"> </v>
      </c>
      <c r="R99" s="58" t="str">
        <f>IF(ISERROR(VLOOKUP($B99,'Race 8'!$K$11:$Q$35,7,FALSE)),"0",VLOOKUP($B99,'Race 8'!$K$11:$Q$35,7,FALSE))</f>
        <v>0</v>
      </c>
      <c r="S99" s="99" t="str">
        <f>IF(ISERROR(VLOOKUP($B99,'Race 9'!$K$11:$Q$29,6,FALSE))," ",VLOOKUP($B99,'Race 9'!$K$11:$Q$29,6,FALSE))</f>
        <v xml:space="preserve"> </v>
      </c>
      <c r="T99" s="58" t="str">
        <f>IF(ISERROR(VLOOKUP($B99,'Race 9'!$K$11:$Q$29,7,FALSE)),"0",VLOOKUP($B99,'Race 9'!$K$11:$Q$29,7,FALSE))</f>
        <v>0</v>
      </c>
      <c r="U99" s="99" t="str">
        <f>IF(ISERROR(VLOOKUP($B99,'Race 10'!$K$11:$Q$35,6,FALSE))," ",VLOOKUP($B99,'Race 10'!$K$11:$Q$35,6,FALSE))</f>
        <v xml:space="preserve"> </v>
      </c>
      <c r="V99" s="58" t="str">
        <f>IF(ISERROR(VLOOKUP($B99,'Race 10'!$K$11:$Q$35,7,FALSE)),"0",VLOOKUP($B99,'Race 10'!$K$11:$Q$35,7,FALSE))</f>
        <v>0</v>
      </c>
      <c r="W99" s="99" t="str">
        <f>IF(ISERROR(VLOOKUP($B99,'Race 11'!$K$11:$Q$38,6,FALSE))," ",VLOOKUP($B99,'Race 11'!$K$11:$Q$38,6,FALSE))</f>
        <v xml:space="preserve"> </v>
      </c>
      <c r="X99" s="58" t="str">
        <f>IF(ISERROR(VLOOKUP($B99,'Race 11'!$K$11:$Q$38,7,FALSE)),"0",VLOOKUP($B99,'Race 11'!$K$11:$Q$38,7,FALSE))</f>
        <v>0</v>
      </c>
      <c r="Y99" s="99" t="str">
        <f>IF(ISERROR(VLOOKUP($B99,'Race 12'!$K$11:$Q$42,6,FALSE))," ",VLOOKUP($B99,'Race 12'!$K$11:$Q$42,6,FALSE))</f>
        <v xml:space="preserve"> </v>
      </c>
      <c r="Z99" s="58" t="str">
        <f>IF(ISERROR(VLOOKUP($B99,'Race 12'!$K$11:$Q$42,7,FALSE)),"0",VLOOKUP($B99,'Race 12'!$K$11:$Q$42,7,FALSE))</f>
        <v>0</v>
      </c>
      <c r="AA99" s="100">
        <f t="shared" si="6"/>
        <v>0</v>
      </c>
      <c r="AB99" s="54">
        <f t="shared" si="7"/>
        <v>0</v>
      </c>
      <c r="AC99" s="5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</row>
    <row r="100" spans="1:48">
      <c r="A100" s="35">
        <v>36</v>
      </c>
      <c r="B100" s="59"/>
      <c r="C100" s="99" t="str">
        <f>IF(ISERROR(VLOOKUP(B100,'Race 1'!$K$11:$Q$30,6,FALSE))," ",VLOOKUP(B100,'Race 1'!$K$11:$Q$30,6,FALSE))</f>
        <v xml:space="preserve"> </v>
      </c>
      <c r="D100" s="58" t="str">
        <f>IF(ISERROR(VLOOKUP(B100,'Race 1'!$K$11:$Q$30,7,FALSE)),"0",VLOOKUP(B100,'Race 1'!$K$11:$Q$30,7,FALSE))</f>
        <v>0</v>
      </c>
      <c r="E100" s="99" t="str">
        <f>IF(ISERROR(VLOOKUP($B100,'Race 2'!$K$11:$Q$25,6,FALSE))," ",VLOOKUP($B100,'Race 2'!$K$11:$Q$25,6,FALSE))</f>
        <v xml:space="preserve"> </v>
      </c>
      <c r="F100" s="58" t="str">
        <f>IF(ISERROR(VLOOKUP($B100,'Race 2'!$K$11:$Q$25,7,FALSE)),"0",VLOOKUP($B100,'Race 2'!$K$11:$Q$25,7,FALSE))</f>
        <v>0</v>
      </c>
      <c r="G100" s="99" t="str">
        <f>IF(ISERROR(VLOOKUP($B100,'Race 3'!$K$11:$Q$36,6,FALSE))," ",VLOOKUP($B100,'Race 3'!$K$11:$Q$36,6,FALSE))</f>
        <v xml:space="preserve"> </v>
      </c>
      <c r="H100" s="58" t="str">
        <f>IF(ISERROR(VLOOKUP($B100,'Race 3'!$K$11:$Q$36,7,FALSE)),"0",VLOOKUP($B100,'Race 3'!$K$11:$Q$36,7,FALSE))</f>
        <v>0</v>
      </c>
      <c r="I100" s="99" t="str">
        <f>IF(ISERROR(VLOOKUP($B100,'Race 4'!$K$11:$Q$30,6,FALSE))," ",VLOOKUP($B100,'Race 4'!$K$11:$Q$30,6,FALSE))</f>
        <v xml:space="preserve"> </v>
      </c>
      <c r="J100" s="58" t="str">
        <f>IF(ISERROR(VLOOKUP($B100,'Race 4'!$K$11:$Q$30,7,FALSE)),"0",VLOOKUP($B100,'Race 4'!$K$11:$Q$30,7,FALSE))</f>
        <v>0</v>
      </c>
      <c r="K100" s="99" t="str">
        <f>IF(ISERROR(VLOOKUP($B100,'Race 5'!$K$11:$Q$38,6,FALSE))," ",VLOOKUP($B100,'Race 5'!$K$11:$Q$38,6,FALSE))</f>
        <v xml:space="preserve"> </v>
      </c>
      <c r="L100" s="58" t="str">
        <f>IF(ISERROR(VLOOKUP($B100,'Race 5'!$K$11:$Q$38,7,FALSE)),"0",VLOOKUP($B100,'Race 5'!$K$11:$Q$38,7,FALSE))</f>
        <v>0</v>
      </c>
      <c r="M100" s="99" t="str">
        <f>IF(ISERROR(VLOOKUP($B100,'Race 6'!$K$11:$Q$45,6,FALSE))," ",VLOOKUP($B100,'Race 6'!$K$11:$Q$45,6,FALSE))</f>
        <v xml:space="preserve"> </v>
      </c>
      <c r="N100" s="58" t="str">
        <f>IF(ISERROR(VLOOKUP($B100,'Race 6'!$K$11:$Q$45,7,FALSE)),"0",VLOOKUP($B100,'Race 6'!$K$11:$Q$45,7,FALSE))</f>
        <v>0</v>
      </c>
      <c r="O100" s="99" t="str">
        <f>IF(ISERROR(VLOOKUP($B100,'Race 7'!$K$11:$Q$38,6,FALSE))," ",VLOOKUP($B100,'Race 7'!$K$11:$Q$38,6,FALSE))</f>
        <v xml:space="preserve"> </v>
      </c>
      <c r="P100" s="58" t="str">
        <f>IF(ISERROR(VLOOKUP($B100,'Race 7'!$K$11:$Q$38,7,FALSE)),"0",VLOOKUP($B100,'Race 7'!$K$11:$Q$38,7,FALSE))</f>
        <v>0</v>
      </c>
      <c r="Q100" s="99" t="str">
        <f>IF(ISERROR(VLOOKUP($B100,'Race 8'!$K$11:$Q$35,6,FALSE))," ",VLOOKUP($B100,'Race 8'!$K$11:$Q$35,6,FALSE))</f>
        <v xml:space="preserve"> </v>
      </c>
      <c r="R100" s="58" t="str">
        <f>IF(ISERROR(VLOOKUP($B100,'Race 8'!$K$11:$Q$35,7,FALSE)),"0",VLOOKUP($B100,'Race 8'!$K$11:$Q$35,7,FALSE))</f>
        <v>0</v>
      </c>
      <c r="S100" s="99" t="str">
        <f>IF(ISERROR(VLOOKUP($B100,'Race 9'!$K$11:$Q$29,6,FALSE))," ",VLOOKUP($B100,'Race 9'!$K$11:$Q$29,6,FALSE))</f>
        <v xml:space="preserve"> </v>
      </c>
      <c r="T100" s="58" t="str">
        <f>IF(ISERROR(VLOOKUP($B100,'Race 9'!$K$11:$Q$29,7,FALSE)),"0",VLOOKUP($B100,'Race 9'!$K$11:$Q$29,7,FALSE))</f>
        <v>0</v>
      </c>
      <c r="U100" s="99" t="str">
        <f>IF(ISERROR(VLOOKUP($B100,'Race 10'!$K$11:$Q$35,6,FALSE))," ",VLOOKUP($B100,'Race 10'!$K$11:$Q$35,6,FALSE))</f>
        <v xml:space="preserve"> </v>
      </c>
      <c r="V100" s="58" t="str">
        <f>IF(ISERROR(VLOOKUP($B100,'Race 10'!$K$11:$Q$35,7,FALSE)),"0",VLOOKUP($B100,'Race 10'!$K$11:$Q$35,7,FALSE))</f>
        <v>0</v>
      </c>
      <c r="W100" s="99" t="str">
        <f>IF(ISERROR(VLOOKUP($B100,'Race 11'!$K$11:$Q$38,6,FALSE))," ",VLOOKUP($B100,'Race 11'!$K$11:$Q$38,6,FALSE))</f>
        <v xml:space="preserve"> </v>
      </c>
      <c r="X100" s="58" t="str">
        <f>IF(ISERROR(VLOOKUP($B100,'Race 11'!$K$11:$Q$38,7,FALSE)),"0",VLOOKUP($B100,'Race 11'!$K$11:$Q$38,7,FALSE))</f>
        <v>0</v>
      </c>
      <c r="Y100" s="99" t="str">
        <f>IF(ISERROR(VLOOKUP($B100,'Race 12'!$K$11:$Q$42,6,FALSE))," ",VLOOKUP($B100,'Race 12'!$K$11:$Q$42,6,FALSE))</f>
        <v xml:space="preserve"> </v>
      </c>
      <c r="Z100" s="58" t="str">
        <f>IF(ISERROR(VLOOKUP($B100,'Race 12'!$K$11:$Q$42,7,FALSE)),"0",VLOOKUP($B100,'Race 12'!$K$11:$Q$42,7,FALSE))</f>
        <v>0</v>
      </c>
      <c r="AA100" s="100">
        <f t="shared" si="6"/>
        <v>0</v>
      </c>
      <c r="AB100" s="54">
        <f t="shared" si="7"/>
        <v>0</v>
      </c>
      <c r="AC100" s="5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</row>
    <row r="101" spans="1:48">
      <c r="A101" s="35">
        <v>37</v>
      </c>
      <c r="B101" s="56"/>
      <c r="C101" s="99" t="str">
        <f>IF(ISERROR(VLOOKUP(B101,'Race 1'!$K$11:$Q$30,6,FALSE))," ",VLOOKUP(B101,'Race 1'!$K$11:$Q$30,6,FALSE))</f>
        <v xml:space="preserve"> </v>
      </c>
      <c r="D101" s="58" t="str">
        <f>IF(ISERROR(VLOOKUP(B101,'Race 1'!$K$11:$Q$30,7,FALSE)),"0",VLOOKUP(B101,'Race 1'!$K$11:$Q$30,7,FALSE))</f>
        <v>0</v>
      </c>
      <c r="E101" s="99" t="str">
        <f>IF(ISERROR(VLOOKUP($B101,'Race 2'!$K$11:$Q$25,6,FALSE))," ",VLOOKUP($B101,'Race 2'!$K$11:$Q$25,6,FALSE))</f>
        <v xml:space="preserve"> </v>
      </c>
      <c r="F101" s="58" t="str">
        <f>IF(ISERROR(VLOOKUP($B101,'Race 2'!$K$11:$Q$25,7,FALSE)),"0",VLOOKUP($B101,'Race 2'!$K$11:$Q$25,7,FALSE))</f>
        <v>0</v>
      </c>
      <c r="G101" s="99" t="str">
        <f>IF(ISERROR(VLOOKUP($B101,'Race 3'!$K$11:$Q$36,6,FALSE))," ",VLOOKUP($B101,'Race 3'!$K$11:$Q$36,6,FALSE))</f>
        <v xml:space="preserve"> </v>
      </c>
      <c r="H101" s="58" t="str">
        <f>IF(ISERROR(VLOOKUP($B101,'Race 3'!$K$11:$Q$36,7,FALSE)),"0",VLOOKUP($B101,'Race 3'!$K$11:$Q$36,7,FALSE))</f>
        <v>0</v>
      </c>
      <c r="I101" s="99" t="str">
        <f>IF(ISERROR(VLOOKUP($B101,'Race 4'!$K$11:$Q$30,6,FALSE))," ",VLOOKUP($B101,'Race 4'!$K$11:$Q$30,6,FALSE))</f>
        <v xml:space="preserve"> </v>
      </c>
      <c r="J101" s="58" t="str">
        <f>IF(ISERROR(VLOOKUP($B101,'Race 4'!$K$11:$Q$30,7,FALSE)),"0",VLOOKUP($B101,'Race 4'!$K$11:$Q$30,7,FALSE))</f>
        <v>0</v>
      </c>
      <c r="K101" s="99" t="str">
        <f>IF(ISERROR(VLOOKUP($B101,'Race 5'!$K$11:$Q$38,6,FALSE))," ",VLOOKUP($B101,'Race 5'!$K$11:$Q$38,6,FALSE))</f>
        <v xml:space="preserve"> </v>
      </c>
      <c r="L101" s="58" t="str">
        <f>IF(ISERROR(VLOOKUP($B101,'Race 5'!$K$11:$Q$38,7,FALSE)),"0",VLOOKUP($B101,'Race 5'!$K$11:$Q$38,7,FALSE))</f>
        <v>0</v>
      </c>
      <c r="M101" s="99" t="str">
        <f>IF(ISERROR(VLOOKUP($B101,'Race 6'!$K$11:$Q$45,6,FALSE))," ",VLOOKUP($B101,'Race 6'!$K$11:$Q$45,6,FALSE))</f>
        <v xml:space="preserve"> </v>
      </c>
      <c r="N101" s="58" t="str">
        <f>IF(ISERROR(VLOOKUP($B101,'Race 6'!$K$11:$Q$45,7,FALSE)),"0",VLOOKUP($B101,'Race 6'!$K$11:$Q$45,7,FALSE))</f>
        <v>0</v>
      </c>
      <c r="O101" s="99" t="str">
        <f>IF(ISERROR(VLOOKUP($B101,'Race 7'!$K$11:$Q$38,6,FALSE))," ",VLOOKUP($B101,'Race 7'!$K$11:$Q$38,6,FALSE))</f>
        <v xml:space="preserve"> </v>
      </c>
      <c r="P101" s="58" t="str">
        <f>IF(ISERROR(VLOOKUP($B101,'Race 7'!$K$11:$Q$38,7,FALSE)),"0",VLOOKUP($B101,'Race 7'!$K$11:$Q$38,7,FALSE))</f>
        <v>0</v>
      </c>
      <c r="Q101" s="99" t="str">
        <f>IF(ISERROR(VLOOKUP($B101,'Race 8'!$K$11:$Q$35,6,FALSE))," ",VLOOKUP($B101,'Race 8'!$K$11:$Q$35,6,FALSE))</f>
        <v xml:space="preserve"> </v>
      </c>
      <c r="R101" s="58" t="str">
        <f>IF(ISERROR(VLOOKUP($B101,'Race 8'!$K$11:$Q$35,7,FALSE)),"0",VLOOKUP($B101,'Race 8'!$K$11:$Q$35,7,FALSE))</f>
        <v>0</v>
      </c>
      <c r="S101" s="99" t="str">
        <f>IF(ISERROR(VLOOKUP($B101,'Race 9'!$K$11:$Q$29,6,FALSE))," ",VLOOKUP($B101,'Race 9'!$K$11:$Q$29,6,FALSE))</f>
        <v xml:space="preserve"> </v>
      </c>
      <c r="T101" s="58" t="str">
        <f>IF(ISERROR(VLOOKUP($B101,'Race 9'!$K$11:$Q$29,7,FALSE)),"0",VLOOKUP($B101,'Race 9'!$K$11:$Q$29,7,FALSE))</f>
        <v>0</v>
      </c>
      <c r="U101" s="99" t="str">
        <f>IF(ISERROR(VLOOKUP($B101,'Race 10'!$K$11:$Q$35,6,FALSE))," ",VLOOKUP($B101,'Race 10'!$K$11:$Q$35,6,FALSE))</f>
        <v xml:space="preserve"> </v>
      </c>
      <c r="V101" s="58" t="str">
        <f>IF(ISERROR(VLOOKUP($B101,'Race 10'!$K$11:$Q$35,7,FALSE)),"0",VLOOKUP($B101,'Race 10'!$K$11:$Q$35,7,FALSE))</f>
        <v>0</v>
      </c>
      <c r="W101" s="99" t="str">
        <f>IF(ISERROR(VLOOKUP($B101,'Race 11'!$K$11:$Q$38,6,FALSE))," ",VLOOKUP($B101,'Race 11'!$K$11:$Q$38,6,FALSE))</f>
        <v xml:space="preserve"> </v>
      </c>
      <c r="X101" s="58" t="str">
        <f>IF(ISERROR(VLOOKUP($B101,'Race 11'!$K$11:$Q$38,7,FALSE)),"0",VLOOKUP($B101,'Race 11'!$K$11:$Q$38,7,FALSE))</f>
        <v>0</v>
      </c>
      <c r="Y101" s="99" t="str">
        <f>IF(ISERROR(VLOOKUP($B101,'Race 12'!$K$11:$Q$42,6,FALSE))," ",VLOOKUP($B101,'Race 12'!$K$11:$Q$42,6,FALSE))</f>
        <v xml:space="preserve"> </v>
      </c>
      <c r="Z101" s="58" t="str">
        <f>IF(ISERROR(VLOOKUP($B101,'Race 12'!$K$11:$Q$42,7,FALSE)),"0",VLOOKUP($B101,'Race 12'!$K$11:$Q$42,7,FALSE))</f>
        <v>0</v>
      </c>
      <c r="AA101" s="100">
        <f t="shared" si="6"/>
        <v>0</v>
      </c>
      <c r="AB101" s="54">
        <f t="shared" si="7"/>
        <v>0</v>
      </c>
      <c r="AC101" s="5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</row>
    <row r="102" spans="1:48">
      <c r="A102" s="35">
        <v>38</v>
      </c>
      <c r="B102" s="56"/>
      <c r="C102" s="99" t="str">
        <f>IF(ISERROR(VLOOKUP(B102,'Race 1'!$K$11:$Q$30,6,FALSE))," ",VLOOKUP(B102,'Race 1'!$K$11:$Q$30,6,FALSE))</f>
        <v xml:space="preserve"> </v>
      </c>
      <c r="D102" s="58" t="str">
        <f>IF(ISERROR(VLOOKUP(B102,'Race 1'!$K$11:$Q$30,7,FALSE)),"0",VLOOKUP(B102,'Race 1'!$K$11:$Q$30,7,FALSE))</f>
        <v>0</v>
      </c>
      <c r="E102" s="99" t="str">
        <f>IF(ISERROR(VLOOKUP($B102,'Race 2'!$K$11:$Q$25,6,FALSE))," ",VLOOKUP($B102,'Race 2'!$K$11:$Q$25,6,FALSE))</f>
        <v xml:space="preserve"> </v>
      </c>
      <c r="F102" s="58" t="str">
        <f>IF(ISERROR(VLOOKUP($B102,'Race 2'!$K$11:$Q$25,7,FALSE)),"0",VLOOKUP($B102,'Race 2'!$K$11:$Q$25,7,FALSE))</f>
        <v>0</v>
      </c>
      <c r="G102" s="99" t="str">
        <f>IF(ISERROR(VLOOKUP($B102,'Race 3'!$K$11:$Q$36,6,FALSE))," ",VLOOKUP($B102,'Race 3'!$K$11:$Q$36,6,FALSE))</f>
        <v xml:space="preserve"> </v>
      </c>
      <c r="H102" s="58" t="str">
        <f>IF(ISERROR(VLOOKUP($B102,'Race 3'!$K$11:$Q$36,7,FALSE)),"0",VLOOKUP($B102,'Race 3'!$K$11:$Q$36,7,FALSE))</f>
        <v>0</v>
      </c>
      <c r="I102" s="99" t="str">
        <f>IF(ISERROR(VLOOKUP($B102,'Race 4'!$K$11:$Q$30,6,FALSE))," ",VLOOKUP($B102,'Race 4'!$K$11:$Q$30,6,FALSE))</f>
        <v xml:space="preserve"> </v>
      </c>
      <c r="J102" s="58" t="str">
        <f>IF(ISERROR(VLOOKUP($B102,'Race 4'!$K$11:$Q$30,7,FALSE)),"0",VLOOKUP($B102,'Race 4'!$K$11:$Q$30,7,FALSE))</f>
        <v>0</v>
      </c>
      <c r="K102" s="99" t="str">
        <f>IF(ISERROR(VLOOKUP($B102,'Race 5'!$K$11:$Q$38,6,FALSE))," ",VLOOKUP($B102,'Race 5'!$K$11:$Q$38,6,FALSE))</f>
        <v xml:space="preserve"> </v>
      </c>
      <c r="L102" s="58" t="str">
        <f>IF(ISERROR(VLOOKUP($B102,'Race 5'!$K$11:$Q$38,7,FALSE)),"0",VLOOKUP($B102,'Race 5'!$K$11:$Q$38,7,FALSE))</f>
        <v>0</v>
      </c>
      <c r="M102" s="99" t="str">
        <f>IF(ISERROR(VLOOKUP($B102,'Race 6'!$K$11:$Q$45,6,FALSE))," ",VLOOKUP($B102,'Race 6'!$K$11:$Q$45,6,FALSE))</f>
        <v xml:space="preserve"> </v>
      </c>
      <c r="N102" s="58" t="str">
        <f>IF(ISERROR(VLOOKUP($B102,'Race 6'!$K$11:$Q$45,7,FALSE)),"0",VLOOKUP($B102,'Race 6'!$K$11:$Q$45,7,FALSE))</f>
        <v>0</v>
      </c>
      <c r="O102" s="99" t="str">
        <f>IF(ISERROR(VLOOKUP($B102,'Race 7'!$K$11:$Q$38,6,FALSE))," ",VLOOKUP($B102,'Race 7'!$K$11:$Q$38,6,FALSE))</f>
        <v xml:space="preserve"> </v>
      </c>
      <c r="P102" s="58" t="str">
        <f>IF(ISERROR(VLOOKUP($B102,'Race 7'!$K$11:$Q$38,7,FALSE)),"0",VLOOKUP($B102,'Race 7'!$K$11:$Q$38,7,FALSE))</f>
        <v>0</v>
      </c>
      <c r="Q102" s="99" t="str">
        <f>IF(ISERROR(VLOOKUP($B102,'Race 8'!$K$11:$Q$35,6,FALSE))," ",VLOOKUP($B102,'Race 8'!$K$11:$Q$35,6,FALSE))</f>
        <v xml:space="preserve"> </v>
      </c>
      <c r="R102" s="58" t="str">
        <f>IF(ISERROR(VLOOKUP($B102,'Race 8'!$K$11:$Q$35,7,FALSE)),"0",VLOOKUP($B102,'Race 8'!$K$11:$Q$35,7,FALSE))</f>
        <v>0</v>
      </c>
      <c r="S102" s="99" t="str">
        <f>IF(ISERROR(VLOOKUP($B102,'Race 9'!$K$11:$Q$29,6,FALSE))," ",VLOOKUP($B102,'Race 9'!$K$11:$Q$29,6,FALSE))</f>
        <v xml:space="preserve"> </v>
      </c>
      <c r="T102" s="58" t="str">
        <f>IF(ISERROR(VLOOKUP($B102,'Race 9'!$K$11:$Q$29,7,FALSE)),"0",VLOOKUP($B102,'Race 9'!$K$11:$Q$29,7,FALSE))</f>
        <v>0</v>
      </c>
      <c r="U102" s="99" t="str">
        <f>IF(ISERROR(VLOOKUP($B102,'Race 10'!$K$11:$Q$35,6,FALSE))," ",VLOOKUP($B102,'Race 10'!$K$11:$Q$35,6,FALSE))</f>
        <v xml:space="preserve"> </v>
      </c>
      <c r="V102" s="58" t="str">
        <f>IF(ISERROR(VLOOKUP($B102,'Race 10'!$K$11:$Q$35,7,FALSE)),"0",VLOOKUP($B102,'Race 10'!$K$11:$Q$35,7,FALSE))</f>
        <v>0</v>
      </c>
      <c r="W102" s="99" t="str">
        <f>IF(ISERROR(VLOOKUP($B102,'Race 11'!$K$11:$Q$38,6,FALSE))," ",VLOOKUP($B102,'Race 11'!$K$11:$Q$38,6,FALSE))</f>
        <v xml:space="preserve"> </v>
      </c>
      <c r="X102" s="58" t="str">
        <f>IF(ISERROR(VLOOKUP($B102,'Race 11'!$K$11:$Q$38,7,FALSE)),"0",VLOOKUP($B102,'Race 11'!$K$11:$Q$38,7,FALSE))</f>
        <v>0</v>
      </c>
      <c r="Y102" s="99" t="str">
        <f>IF(ISERROR(VLOOKUP($B102,'Race 12'!$K$11:$Q$42,6,FALSE))," ",VLOOKUP($B102,'Race 12'!$K$11:$Q$42,6,FALSE))</f>
        <v xml:space="preserve"> </v>
      </c>
      <c r="Z102" s="58" t="str">
        <f>IF(ISERROR(VLOOKUP($B102,'Race 12'!$K$11:$Q$42,7,FALSE)),"0",VLOOKUP($B102,'Race 12'!$K$11:$Q$42,7,FALSE))</f>
        <v>0</v>
      </c>
      <c r="AA102" s="100">
        <f t="shared" si="6"/>
        <v>0</v>
      </c>
      <c r="AB102" s="54">
        <f t="shared" si="7"/>
        <v>0</v>
      </c>
      <c r="AC102" s="5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</row>
    <row r="103" spans="1:48">
      <c r="A103" s="35">
        <v>39</v>
      </c>
      <c r="B103" s="56"/>
      <c r="C103" s="99" t="str">
        <f>IF(ISERROR(VLOOKUP(B103,'Race 1'!$K$11:$Q$30,6,FALSE))," ",VLOOKUP(B103,'Race 1'!$K$11:$Q$30,6,FALSE))</f>
        <v xml:space="preserve"> </v>
      </c>
      <c r="D103" s="58" t="str">
        <f>IF(ISERROR(VLOOKUP(B103,'Race 1'!$K$11:$Q$30,7,FALSE)),"0",VLOOKUP(B103,'Race 1'!$K$11:$Q$30,7,FALSE))</f>
        <v>0</v>
      </c>
      <c r="E103" s="99" t="str">
        <f>IF(ISERROR(VLOOKUP($B103,'Race 2'!$K$11:$Q$25,6,FALSE))," ",VLOOKUP($B103,'Race 2'!$K$11:$Q$25,6,FALSE))</f>
        <v xml:space="preserve"> </v>
      </c>
      <c r="F103" s="58" t="str">
        <f>IF(ISERROR(VLOOKUP($B103,'Race 2'!$K$11:$Q$25,7,FALSE)),"0",VLOOKUP($B103,'Race 2'!$K$11:$Q$25,7,FALSE))</f>
        <v>0</v>
      </c>
      <c r="G103" s="99" t="str">
        <f>IF(ISERROR(VLOOKUP($B103,'Race 3'!$K$11:$Q$36,6,FALSE))," ",VLOOKUP($B103,'Race 3'!$K$11:$Q$36,6,FALSE))</f>
        <v xml:space="preserve"> </v>
      </c>
      <c r="H103" s="58" t="str">
        <f>IF(ISERROR(VLOOKUP($B103,'Race 3'!$K$11:$Q$36,7,FALSE)),"0",VLOOKUP($B103,'Race 3'!$K$11:$Q$36,7,FALSE))</f>
        <v>0</v>
      </c>
      <c r="I103" s="99" t="str">
        <f>IF(ISERROR(VLOOKUP($B103,'Race 4'!$K$11:$Q$30,6,FALSE))," ",VLOOKUP($B103,'Race 4'!$K$11:$Q$30,6,FALSE))</f>
        <v xml:space="preserve"> </v>
      </c>
      <c r="J103" s="58" t="str">
        <f>IF(ISERROR(VLOOKUP($B103,'Race 4'!$K$11:$Q$30,7,FALSE)),"0",VLOOKUP($B103,'Race 4'!$K$11:$Q$30,7,FALSE))</f>
        <v>0</v>
      </c>
      <c r="K103" s="99" t="str">
        <f>IF(ISERROR(VLOOKUP($B103,'Race 5'!$K$11:$Q$38,6,FALSE))," ",VLOOKUP($B103,'Race 5'!$K$11:$Q$38,6,FALSE))</f>
        <v xml:space="preserve"> </v>
      </c>
      <c r="L103" s="58" t="str">
        <f>IF(ISERROR(VLOOKUP($B103,'Race 5'!$K$11:$Q$38,7,FALSE)),"0",VLOOKUP($B103,'Race 5'!$K$11:$Q$38,7,FALSE))</f>
        <v>0</v>
      </c>
      <c r="M103" s="99" t="str">
        <f>IF(ISERROR(VLOOKUP($B103,'Race 6'!$K$11:$Q$45,6,FALSE))," ",VLOOKUP($B103,'Race 6'!$K$11:$Q$45,6,FALSE))</f>
        <v xml:space="preserve"> </v>
      </c>
      <c r="N103" s="58" t="str">
        <f>IF(ISERROR(VLOOKUP($B103,'Race 6'!$K$11:$Q$45,7,FALSE)),"0",VLOOKUP($B103,'Race 6'!$K$11:$Q$45,7,FALSE))</f>
        <v>0</v>
      </c>
      <c r="O103" s="99" t="str">
        <f>IF(ISERROR(VLOOKUP($B103,'Race 7'!$K$11:$Q$38,6,FALSE))," ",VLOOKUP($B103,'Race 7'!$K$11:$Q$38,6,FALSE))</f>
        <v xml:space="preserve"> </v>
      </c>
      <c r="P103" s="58" t="str">
        <f>IF(ISERROR(VLOOKUP($B103,'Race 7'!$K$11:$Q$38,7,FALSE)),"0",VLOOKUP($B103,'Race 7'!$K$11:$Q$38,7,FALSE))</f>
        <v>0</v>
      </c>
      <c r="Q103" s="99" t="str">
        <f>IF(ISERROR(VLOOKUP($B103,'Race 8'!$K$11:$Q$35,6,FALSE))," ",VLOOKUP($B103,'Race 8'!$K$11:$Q$35,6,FALSE))</f>
        <v xml:space="preserve"> </v>
      </c>
      <c r="R103" s="58" t="str">
        <f>IF(ISERROR(VLOOKUP($B103,'Race 8'!$K$11:$Q$35,7,FALSE)),"0",VLOOKUP($B103,'Race 8'!$K$11:$Q$35,7,FALSE))</f>
        <v>0</v>
      </c>
      <c r="S103" s="99" t="str">
        <f>IF(ISERROR(VLOOKUP($B103,'Race 9'!$K$11:$Q$29,6,FALSE))," ",VLOOKUP($B103,'Race 9'!$K$11:$Q$29,6,FALSE))</f>
        <v xml:space="preserve"> </v>
      </c>
      <c r="T103" s="58" t="str">
        <f>IF(ISERROR(VLOOKUP($B103,'Race 9'!$K$11:$Q$29,7,FALSE)),"0",VLOOKUP($B103,'Race 9'!$K$11:$Q$29,7,FALSE))</f>
        <v>0</v>
      </c>
      <c r="U103" s="99" t="str">
        <f>IF(ISERROR(VLOOKUP($B103,'Race 10'!$K$11:$Q$35,6,FALSE))," ",VLOOKUP($B103,'Race 10'!$K$11:$Q$35,6,FALSE))</f>
        <v xml:space="preserve"> </v>
      </c>
      <c r="V103" s="58" t="str">
        <f>IF(ISERROR(VLOOKUP($B103,'Race 10'!$K$11:$Q$35,7,FALSE)),"0",VLOOKUP($B103,'Race 10'!$K$11:$Q$35,7,FALSE))</f>
        <v>0</v>
      </c>
      <c r="W103" s="99" t="str">
        <f>IF(ISERROR(VLOOKUP($B103,'Race 11'!$K$11:$Q$38,6,FALSE))," ",VLOOKUP($B103,'Race 11'!$K$11:$Q$38,6,FALSE))</f>
        <v xml:space="preserve"> </v>
      </c>
      <c r="X103" s="58" t="str">
        <f>IF(ISERROR(VLOOKUP($B103,'Race 11'!$K$11:$Q$38,7,FALSE)),"0",VLOOKUP($B103,'Race 11'!$K$11:$Q$38,7,FALSE))</f>
        <v>0</v>
      </c>
      <c r="Y103" s="99" t="str">
        <f>IF(ISERROR(VLOOKUP($B103,'Race 12'!$K$11:$Q$42,6,FALSE))," ",VLOOKUP($B103,'Race 12'!$K$11:$Q$42,6,FALSE))</f>
        <v xml:space="preserve"> </v>
      </c>
      <c r="Z103" s="58" t="str">
        <f>IF(ISERROR(VLOOKUP($B103,'Race 12'!$K$11:$Q$42,7,FALSE)),"0",VLOOKUP($B103,'Race 12'!$K$11:$Q$42,7,FALSE))</f>
        <v>0</v>
      </c>
      <c r="AA103" s="100">
        <f t="shared" si="6"/>
        <v>0</v>
      </c>
      <c r="AB103" s="54">
        <f t="shared" si="7"/>
        <v>0</v>
      </c>
      <c r="AC103" s="5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</row>
    <row r="104" spans="1:48">
      <c r="A104" s="35">
        <v>40</v>
      </c>
      <c r="B104" s="56"/>
      <c r="C104" s="99" t="str">
        <f>IF(ISERROR(VLOOKUP(B104,'Race 1'!$K$11:$Q$30,6,FALSE))," ",VLOOKUP(B104,'Race 1'!$K$11:$Q$30,6,FALSE))</f>
        <v xml:space="preserve"> </v>
      </c>
      <c r="D104" s="58" t="str">
        <f>IF(ISERROR(VLOOKUP(B104,'Race 1'!$K$11:$Q$30,7,FALSE)),"0",VLOOKUP(B104,'Race 1'!$K$11:$Q$30,7,FALSE))</f>
        <v>0</v>
      </c>
      <c r="E104" s="99" t="str">
        <f>IF(ISERROR(VLOOKUP($B104,'Race 2'!$K$11:$Q$25,6,FALSE))," ",VLOOKUP($B104,'Race 2'!$K$11:$Q$25,6,FALSE))</f>
        <v xml:space="preserve"> </v>
      </c>
      <c r="F104" s="58" t="str">
        <f>IF(ISERROR(VLOOKUP($B104,'Race 2'!$K$11:$Q$25,7,FALSE)),"0",VLOOKUP($B104,'Race 2'!$K$11:$Q$25,7,FALSE))</f>
        <v>0</v>
      </c>
      <c r="G104" s="99" t="str">
        <f>IF(ISERROR(VLOOKUP($B104,'Race 3'!$K$11:$Q$36,6,FALSE))," ",VLOOKUP($B104,'Race 3'!$K$11:$Q$36,6,FALSE))</f>
        <v xml:space="preserve"> </v>
      </c>
      <c r="H104" s="58" t="str">
        <f>IF(ISERROR(VLOOKUP($B104,'Race 3'!$K$11:$Q$36,7,FALSE)),"0",VLOOKUP($B104,'Race 3'!$K$11:$Q$36,7,FALSE))</f>
        <v>0</v>
      </c>
      <c r="I104" s="99" t="str">
        <f>IF(ISERROR(VLOOKUP($B104,'Race 4'!$K$11:$Q$30,6,FALSE))," ",VLOOKUP($B104,'Race 4'!$K$11:$Q$30,6,FALSE))</f>
        <v xml:space="preserve"> </v>
      </c>
      <c r="J104" s="58" t="str">
        <f>IF(ISERROR(VLOOKUP($B104,'Race 4'!$K$11:$Q$30,7,FALSE)),"0",VLOOKUP($B104,'Race 4'!$K$11:$Q$30,7,FALSE))</f>
        <v>0</v>
      </c>
      <c r="K104" s="99" t="str">
        <f>IF(ISERROR(VLOOKUP($B104,'Race 5'!$K$11:$Q$38,6,FALSE))," ",VLOOKUP($B104,'Race 5'!$K$11:$Q$38,6,FALSE))</f>
        <v xml:space="preserve"> </v>
      </c>
      <c r="L104" s="58" t="str">
        <f>IF(ISERROR(VLOOKUP($B104,'Race 5'!$K$11:$Q$38,7,FALSE)),"0",VLOOKUP($B104,'Race 5'!$K$11:$Q$38,7,FALSE))</f>
        <v>0</v>
      </c>
      <c r="M104" s="99" t="str">
        <f>IF(ISERROR(VLOOKUP($B104,'Race 6'!$K$11:$Q$45,6,FALSE))," ",VLOOKUP($B104,'Race 6'!$K$11:$Q$45,6,FALSE))</f>
        <v xml:space="preserve"> </v>
      </c>
      <c r="N104" s="58" t="str">
        <f>IF(ISERROR(VLOOKUP($B104,'Race 6'!$K$11:$Q$45,7,FALSE)),"0",VLOOKUP($B104,'Race 6'!$K$11:$Q$45,7,FALSE))</f>
        <v>0</v>
      </c>
      <c r="O104" s="99" t="str">
        <f>IF(ISERROR(VLOOKUP($B104,'Race 7'!$K$11:$Q$38,6,FALSE))," ",VLOOKUP($B104,'Race 7'!$K$11:$Q$38,6,FALSE))</f>
        <v xml:space="preserve"> </v>
      </c>
      <c r="P104" s="58" t="str">
        <f>IF(ISERROR(VLOOKUP($B104,'Race 7'!$K$11:$Q$38,7,FALSE)),"0",VLOOKUP($B104,'Race 7'!$K$11:$Q$38,7,FALSE))</f>
        <v>0</v>
      </c>
      <c r="Q104" s="99" t="str">
        <f>IF(ISERROR(VLOOKUP($B104,'Race 8'!$K$11:$Q$35,6,FALSE))," ",VLOOKUP($B104,'Race 8'!$K$11:$Q$35,6,FALSE))</f>
        <v xml:space="preserve"> </v>
      </c>
      <c r="R104" s="58" t="str">
        <f>IF(ISERROR(VLOOKUP($B104,'Race 8'!$K$11:$Q$35,7,FALSE)),"0",VLOOKUP($B104,'Race 8'!$K$11:$Q$35,7,FALSE))</f>
        <v>0</v>
      </c>
      <c r="S104" s="99" t="str">
        <f>IF(ISERROR(VLOOKUP($B104,'Race 9'!$K$11:$Q$29,6,FALSE))," ",VLOOKUP($B104,'Race 9'!$K$11:$Q$29,6,FALSE))</f>
        <v xml:space="preserve"> </v>
      </c>
      <c r="T104" s="58" t="str">
        <f>IF(ISERROR(VLOOKUP($B104,'Race 9'!$K$11:$Q$29,7,FALSE)),"0",VLOOKUP($B104,'Race 9'!$K$11:$Q$29,7,FALSE))</f>
        <v>0</v>
      </c>
      <c r="U104" s="99" t="str">
        <f>IF(ISERROR(VLOOKUP($B104,'Race 10'!$K$11:$Q$35,6,FALSE))," ",VLOOKUP($B104,'Race 10'!$K$11:$Q$35,6,FALSE))</f>
        <v xml:space="preserve"> </v>
      </c>
      <c r="V104" s="58" t="str">
        <f>IF(ISERROR(VLOOKUP($B104,'Race 10'!$K$11:$Q$35,7,FALSE)),"0",VLOOKUP($B104,'Race 10'!$K$11:$Q$35,7,FALSE))</f>
        <v>0</v>
      </c>
      <c r="W104" s="99" t="str">
        <f>IF(ISERROR(VLOOKUP($B104,'Race 11'!$K$11:$Q$38,6,FALSE))," ",VLOOKUP($B104,'Race 11'!$K$11:$Q$38,6,FALSE))</f>
        <v xml:space="preserve"> </v>
      </c>
      <c r="X104" s="58" t="str">
        <f>IF(ISERROR(VLOOKUP($B104,'Race 11'!$K$11:$Q$38,7,FALSE)),"0",VLOOKUP($B104,'Race 11'!$K$11:$Q$38,7,FALSE))</f>
        <v>0</v>
      </c>
      <c r="Y104" s="99" t="str">
        <f>IF(ISERROR(VLOOKUP($B104,'Race 12'!$K$11:$Q$42,6,FALSE))," ",VLOOKUP($B104,'Race 12'!$K$11:$Q$42,6,FALSE))</f>
        <v xml:space="preserve"> </v>
      </c>
      <c r="Z104" s="58" t="str">
        <f>IF(ISERROR(VLOOKUP($B104,'Race 12'!$K$11:$Q$42,7,FALSE)),"0",VLOOKUP($B104,'Race 12'!$K$11:$Q$42,7,FALSE))</f>
        <v>0</v>
      </c>
      <c r="AA104" s="100">
        <f t="shared" si="6"/>
        <v>0</v>
      </c>
      <c r="AB104" s="54">
        <f t="shared" si="7"/>
        <v>0</v>
      </c>
      <c r="AC104" s="5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</row>
    <row r="105" spans="1:48" hidden="1">
      <c r="A105" s="35">
        <v>41</v>
      </c>
      <c r="B105" s="56"/>
      <c r="C105" s="99" t="str">
        <f>IF(ISERROR(VLOOKUP(B105,'Race 1'!$K$11:$Q$30,6,FALSE))," ",VLOOKUP(B105,'Race 1'!$K$11:$Q$30,6,FALSE))</f>
        <v xml:space="preserve"> </v>
      </c>
      <c r="D105" s="58" t="str">
        <f>IF(ISERROR(VLOOKUP(B105,'Race 1'!$K$11:$Q$30,7,FALSE)),"0",VLOOKUP(B105,'Race 1'!$K$11:$Q$30,7,FALSE))</f>
        <v>0</v>
      </c>
      <c r="E105" s="99" t="str">
        <f>IF(ISERROR(VLOOKUP($B105,'Race 2'!$K$11:$Q$25,6,FALSE))," ",VLOOKUP($B105,'Race 2'!$K$11:$Q$25,6,FALSE))</f>
        <v xml:space="preserve"> </v>
      </c>
      <c r="F105" s="58" t="str">
        <f>IF(ISERROR(VLOOKUP($B105,'Race 2'!$K$11:$Q$25,7,FALSE)),"0",VLOOKUP($B105,'Race 2'!$K$11:$Q$25,7,FALSE))</f>
        <v>0</v>
      </c>
      <c r="G105" s="99" t="str">
        <f>IF(ISERROR(VLOOKUP($B105,'Race 3'!$K$11:$Q$36,6,FALSE))," ",VLOOKUP($B105,'Race 3'!$K$11:$Q$36,6,FALSE))</f>
        <v xml:space="preserve"> </v>
      </c>
      <c r="H105" s="58" t="str">
        <f>IF(ISERROR(VLOOKUP($B105,'Race 3'!$K$11:$Q$36,7,FALSE)),"0",VLOOKUP($B105,'Race 3'!$K$11:$Q$36,7,FALSE))</f>
        <v>0</v>
      </c>
      <c r="I105" s="99" t="str">
        <f>IF(ISERROR(VLOOKUP($B105,'Race 4'!$K$11:$Q$30,6,FALSE))," ",VLOOKUP($B105,'Race 4'!$K$11:$Q$30,6,FALSE))</f>
        <v xml:space="preserve"> </v>
      </c>
      <c r="J105" s="58" t="str">
        <f>IF(ISERROR(VLOOKUP($B105,'Race 4'!$K$11:$Q$30,7,FALSE)),"0",VLOOKUP($B105,'Race 4'!$K$11:$Q$30,7,FALSE))</f>
        <v>0</v>
      </c>
      <c r="K105" s="99" t="str">
        <f>IF(ISERROR(VLOOKUP($B105,'Race 5'!$K$11:$Q$38,6,FALSE))," ",VLOOKUP($B105,'Race 5'!$K$11:$Q$38,6,FALSE))</f>
        <v xml:space="preserve"> </v>
      </c>
      <c r="L105" s="58" t="str">
        <f>IF(ISERROR(VLOOKUP($B105,'Race 5'!$K$11:$Q$38,7,FALSE)),"0",VLOOKUP($B105,'Race 5'!$K$11:$Q$38,7,FALSE))</f>
        <v>0</v>
      </c>
      <c r="M105" s="99" t="str">
        <f>IF(ISERROR(VLOOKUP($B105,'Race 6'!$K$11:$Q$45,6,FALSE))," ",VLOOKUP($B105,'Race 6'!$K$11:$Q$45,6,FALSE))</f>
        <v xml:space="preserve"> </v>
      </c>
      <c r="N105" s="58" t="str">
        <f>IF(ISERROR(VLOOKUP($B105,'Race 6'!$K$11:$Q$45,7,FALSE)),"0",VLOOKUP($B105,'Race 6'!$K$11:$Q$45,7,FALSE))</f>
        <v>0</v>
      </c>
      <c r="O105" s="99" t="str">
        <f>IF(ISERROR(VLOOKUP($B105,'Race 7'!$K$11:$Q$38,6,FALSE))," ",VLOOKUP($B105,'Race 7'!$K$11:$Q$38,6,FALSE))</f>
        <v xml:space="preserve"> </v>
      </c>
      <c r="P105" s="58" t="str">
        <f>IF(ISERROR(VLOOKUP($B105,'Race 7'!$K$11:$Q$38,7,FALSE)),"0",VLOOKUP($B105,'Race 7'!$K$11:$Q$38,7,FALSE))</f>
        <v>0</v>
      </c>
      <c r="Q105" s="99" t="str">
        <f>IF(ISERROR(VLOOKUP($B105,'Race 8'!$K$11:$Q$35,6,FALSE))," ",VLOOKUP($B105,'Race 8'!$K$11:$Q$35,6,FALSE))</f>
        <v xml:space="preserve"> </v>
      </c>
      <c r="R105" s="58" t="str">
        <f>IF(ISERROR(VLOOKUP($B105,'Race 8'!$K$11:$Q$35,7,FALSE)),"0",VLOOKUP($B105,'Race 8'!$K$11:$Q$35,7,FALSE))</f>
        <v>0</v>
      </c>
      <c r="S105" s="99" t="str">
        <f>IF(ISERROR(VLOOKUP($B105,'Race 9'!$K$11:$Q$29,6,FALSE))," ",VLOOKUP($B105,'Race 9'!$K$11:$Q$29,6,FALSE))</f>
        <v xml:space="preserve"> </v>
      </c>
      <c r="T105" s="58" t="str">
        <f>IF(ISERROR(VLOOKUP($B105,'Race 9'!$K$11:$Q$29,7,FALSE)),"0",VLOOKUP($B105,'Race 9'!$K$11:$Q$29,7,FALSE))</f>
        <v>0</v>
      </c>
      <c r="U105" s="99" t="str">
        <f>IF(ISERROR(VLOOKUP($B105,'Race 10'!$K$11:$Q$35,6,FALSE))," ",VLOOKUP($B105,'Race 10'!$K$11:$Q$35,6,FALSE))</f>
        <v xml:space="preserve"> </v>
      </c>
      <c r="V105" s="58" t="str">
        <f>IF(ISERROR(VLOOKUP($B105,'Race 10'!$K$11:$Q$35,7,FALSE)),"0",VLOOKUP($B105,'Race 10'!$K$11:$Q$35,7,FALSE))</f>
        <v>0</v>
      </c>
      <c r="W105" s="99" t="str">
        <f>IF(ISERROR(VLOOKUP($B105,'Race 11'!$K$11:$Q$38,6,FALSE))," ",VLOOKUP($B105,'Race 11'!$K$11:$Q$38,6,FALSE))</f>
        <v xml:space="preserve"> </v>
      </c>
      <c r="X105" s="58" t="str">
        <f>IF(ISERROR(VLOOKUP($B105,'Race 11'!$K$11:$Q$38,7,FALSE)),"0",VLOOKUP($B105,'Race 11'!$K$11:$Q$38,7,FALSE))</f>
        <v>0</v>
      </c>
      <c r="Y105" s="99" t="str">
        <f>IF(ISERROR(VLOOKUP($B105,'Race 12'!$K$11:$Q$42,6,FALSE))," ",VLOOKUP($B105,'Race 12'!$K$11:$Q$42,6,FALSE))</f>
        <v xml:space="preserve"> </v>
      </c>
      <c r="Z105" s="58" t="str">
        <f>IF(ISERROR(VLOOKUP($B105,'Race 12'!$K$11:$Q$42,7,FALSE)),"0",VLOOKUP($B105,'Race 12'!$K$11:$Q$42,7,FALSE))</f>
        <v>0</v>
      </c>
      <c r="AA105" s="100">
        <f t="shared" si="6"/>
        <v>0</v>
      </c>
      <c r="AB105" s="54">
        <f t="shared" si="7"/>
        <v>0</v>
      </c>
      <c r="AC105" s="5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</row>
    <row r="106" spans="1:48" hidden="1">
      <c r="A106" s="35">
        <v>42</v>
      </c>
      <c r="B106" s="56"/>
      <c r="C106" s="99" t="str">
        <f>IF(ISERROR(VLOOKUP(B106,'Race 1'!$K$11:$Q$30,6,FALSE))," ",VLOOKUP(B106,'Race 1'!$K$11:$Q$30,6,FALSE))</f>
        <v xml:space="preserve"> </v>
      </c>
      <c r="D106" s="58" t="str">
        <f>IF(ISERROR(VLOOKUP(B106,'Race 1'!$K$11:$Q$30,7,FALSE)),"0",VLOOKUP(B106,'Race 1'!$K$11:$Q$30,7,FALSE))</f>
        <v>0</v>
      </c>
      <c r="E106" s="99" t="str">
        <f>IF(ISERROR(VLOOKUP($B106,'Race 2'!$K$11:$Q$25,6,FALSE))," ",VLOOKUP($B106,'Race 2'!$K$11:$Q$25,6,FALSE))</f>
        <v xml:space="preserve"> </v>
      </c>
      <c r="F106" s="58" t="str">
        <f>IF(ISERROR(VLOOKUP($B106,'Race 2'!$K$11:$Q$25,7,FALSE)),"0",VLOOKUP($B106,'Race 2'!$K$11:$Q$25,7,FALSE))</f>
        <v>0</v>
      </c>
      <c r="G106" s="99" t="str">
        <f>IF(ISERROR(VLOOKUP($B106,'Race 3'!$K$11:$Q$36,6,FALSE))," ",VLOOKUP($B106,'Race 3'!$K$11:$Q$36,6,FALSE))</f>
        <v xml:space="preserve"> </v>
      </c>
      <c r="H106" s="58" t="str">
        <f>IF(ISERROR(VLOOKUP($B106,'Race 3'!$K$11:$Q$36,7,FALSE)),"0",VLOOKUP($B106,'Race 3'!$K$11:$Q$36,7,FALSE))</f>
        <v>0</v>
      </c>
      <c r="I106" s="99" t="str">
        <f>IF(ISERROR(VLOOKUP($B106,'Race 4'!$K$11:$Q$30,6,FALSE))," ",VLOOKUP($B106,'Race 4'!$K$11:$Q$30,6,FALSE))</f>
        <v xml:space="preserve"> </v>
      </c>
      <c r="J106" s="58" t="str">
        <f>IF(ISERROR(VLOOKUP($B106,'Race 4'!$K$11:$Q$30,7,FALSE)),"0",VLOOKUP($B106,'Race 4'!$K$11:$Q$30,7,FALSE))</f>
        <v>0</v>
      </c>
      <c r="K106" s="99" t="str">
        <f>IF(ISERROR(VLOOKUP($B106,'Race 5'!$K$11:$Q$38,6,FALSE))," ",VLOOKUP($B106,'Race 5'!$K$11:$Q$38,6,FALSE))</f>
        <v xml:space="preserve"> </v>
      </c>
      <c r="L106" s="58" t="str">
        <f>IF(ISERROR(VLOOKUP($B106,'Race 5'!$K$11:$Q$38,7,FALSE)),"0",VLOOKUP($B106,'Race 5'!$K$11:$Q$38,7,FALSE))</f>
        <v>0</v>
      </c>
      <c r="M106" s="99" t="str">
        <f>IF(ISERROR(VLOOKUP($B106,'Race 6'!$K$11:$Q$45,6,FALSE))," ",VLOOKUP($B106,'Race 6'!$K$11:$Q$45,6,FALSE))</f>
        <v xml:space="preserve"> </v>
      </c>
      <c r="N106" s="58" t="str">
        <f>IF(ISERROR(VLOOKUP($B106,'Race 6'!$K$11:$Q$45,7,FALSE)),"0",VLOOKUP($B106,'Race 6'!$K$11:$Q$45,7,FALSE))</f>
        <v>0</v>
      </c>
      <c r="O106" s="99" t="str">
        <f>IF(ISERROR(VLOOKUP($B106,'Race 7'!$K$11:$Q$38,6,FALSE))," ",VLOOKUP($B106,'Race 7'!$K$11:$Q$38,6,FALSE))</f>
        <v xml:space="preserve"> </v>
      </c>
      <c r="P106" s="58" t="str">
        <f>IF(ISERROR(VLOOKUP($B106,'Race 7'!$K$11:$Q$38,7,FALSE)),"0",VLOOKUP($B106,'Race 7'!$K$11:$Q$38,7,FALSE))</f>
        <v>0</v>
      </c>
      <c r="Q106" s="99" t="str">
        <f>IF(ISERROR(VLOOKUP($B106,'Race 8'!$K$11:$Q$35,6,FALSE))," ",VLOOKUP($B106,'Race 8'!$K$11:$Q$35,6,FALSE))</f>
        <v xml:space="preserve"> </v>
      </c>
      <c r="R106" s="58" t="str">
        <f>IF(ISERROR(VLOOKUP($B106,'Race 8'!$K$11:$Q$35,7,FALSE)),"0",VLOOKUP($B106,'Race 8'!$K$11:$Q$35,7,FALSE))</f>
        <v>0</v>
      </c>
      <c r="S106" s="99" t="str">
        <f>IF(ISERROR(VLOOKUP($B106,'Race 9'!$K$11:$Q$29,6,FALSE))," ",VLOOKUP($B106,'Race 9'!$K$11:$Q$29,6,FALSE))</f>
        <v xml:space="preserve"> </v>
      </c>
      <c r="T106" s="58" t="str">
        <f>IF(ISERROR(VLOOKUP($B106,'Race 9'!$K$11:$Q$29,7,FALSE)),"0",VLOOKUP($B106,'Race 9'!$K$11:$Q$29,7,FALSE))</f>
        <v>0</v>
      </c>
      <c r="U106" s="99" t="str">
        <f>IF(ISERROR(VLOOKUP($B106,'Race 10'!$K$11:$Q$35,6,FALSE))," ",VLOOKUP($B106,'Race 10'!$K$11:$Q$35,6,FALSE))</f>
        <v xml:space="preserve"> </v>
      </c>
      <c r="V106" s="58" t="str">
        <f>IF(ISERROR(VLOOKUP($B106,'Race 10'!$K$11:$Q$35,7,FALSE)),"0",VLOOKUP($B106,'Race 10'!$K$11:$Q$35,7,FALSE))</f>
        <v>0</v>
      </c>
      <c r="W106" s="99" t="str">
        <f>IF(ISERROR(VLOOKUP($B106,'Race 11'!$K$11:$Q$38,6,FALSE))," ",VLOOKUP($B106,'Race 11'!$K$11:$Q$38,6,FALSE))</f>
        <v xml:space="preserve"> </v>
      </c>
      <c r="X106" s="58" t="str">
        <f>IF(ISERROR(VLOOKUP($B106,'Race 11'!$K$11:$Q$38,7,FALSE)),"0",VLOOKUP($B106,'Race 11'!$K$11:$Q$38,7,FALSE))</f>
        <v>0</v>
      </c>
      <c r="Y106" s="99" t="str">
        <f>IF(ISERROR(VLOOKUP($B106,'Race 12'!$K$11:$Q$42,6,FALSE))," ",VLOOKUP($B106,'Race 12'!$K$11:$Q$42,6,FALSE))</f>
        <v xml:space="preserve"> </v>
      </c>
      <c r="Z106" s="58" t="str">
        <f>IF(ISERROR(VLOOKUP($B106,'Race 12'!$K$11:$Q$42,7,FALSE)),"0",VLOOKUP($B106,'Race 12'!$K$11:$Q$42,7,FALSE))</f>
        <v>0</v>
      </c>
      <c r="AA106" s="100">
        <f t="shared" si="6"/>
        <v>0</v>
      </c>
      <c r="AB106" s="54">
        <f t="shared" si="7"/>
        <v>0</v>
      </c>
      <c r="AC106" s="5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</row>
    <row r="107" spans="1:48" hidden="1">
      <c r="A107" s="35">
        <v>43</v>
      </c>
      <c r="B107" s="56"/>
      <c r="C107" s="99" t="str">
        <f>IF(ISERROR(VLOOKUP(B107,'Race 1'!$K$11:$Q$30,6,FALSE))," ",VLOOKUP(B107,'Race 1'!$K$11:$Q$30,6,FALSE))</f>
        <v xml:space="preserve"> </v>
      </c>
      <c r="D107" s="58" t="str">
        <f>IF(ISERROR(VLOOKUP(B107,'Race 1'!$K$11:$Q$30,7,FALSE)),"0",VLOOKUP(B107,'Race 1'!$K$11:$Q$30,7,FALSE))</f>
        <v>0</v>
      </c>
      <c r="E107" s="99" t="str">
        <f>IF(ISERROR(VLOOKUP($B107,'Race 2'!$K$11:$Q$25,6,FALSE))," ",VLOOKUP($B107,'Race 2'!$K$11:$Q$25,6,FALSE))</f>
        <v xml:space="preserve"> </v>
      </c>
      <c r="F107" s="58" t="str">
        <f>IF(ISERROR(VLOOKUP($B107,'Race 2'!$K$11:$Q$25,7,FALSE)),"0",VLOOKUP($B107,'Race 2'!$K$11:$Q$25,7,FALSE))</f>
        <v>0</v>
      </c>
      <c r="G107" s="99" t="str">
        <f>IF(ISERROR(VLOOKUP($B107,'Race 3'!$K$11:$Q$36,6,FALSE))," ",VLOOKUP($B107,'Race 3'!$K$11:$Q$36,6,FALSE))</f>
        <v xml:space="preserve"> </v>
      </c>
      <c r="H107" s="58" t="str">
        <f>IF(ISERROR(VLOOKUP($B107,'Race 3'!$K$11:$Q$36,7,FALSE)),"0",VLOOKUP($B107,'Race 3'!$K$11:$Q$36,7,FALSE))</f>
        <v>0</v>
      </c>
      <c r="I107" s="99" t="str">
        <f>IF(ISERROR(VLOOKUP($B107,'Race 4'!$K$11:$Q$30,6,FALSE))," ",VLOOKUP($B107,'Race 4'!$K$11:$Q$30,6,FALSE))</f>
        <v xml:space="preserve"> </v>
      </c>
      <c r="J107" s="58" t="str">
        <f>IF(ISERROR(VLOOKUP($B107,'Race 4'!$K$11:$Q$30,7,FALSE)),"0",VLOOKUP($B107,'Race 4'!$K$11:$Q$30,7,FALSE))</f>
        <v>0</v>
      </c>
      <c r="K107" s="99" t="str">
        <f>IF(ISERROR(VLOOKUP($B107,'Race 5'!$K$11:$Q$38,6,FALSE))," ",VLOOKUP($B107,'Race 5'!$K$11:$Q$38,6,FALSE))</f>
        <v xml:space="preserve"> </v>
      </c>
      <c r="L107" s="58" t="str">
        <f>IF(ISERROR(VLOOKUP($B107,'Race 5'!$K$11:$Q$38,7,FALSE)),"0",VLOOKUP($B107,'Race 5'!$K$11:$Q$38,7,FALSE))</f>
        <v>0</v>
      </c>
      <c r="M107" s="99" t="str">
        <f>IF(ISERROR(VLOOKUP($B107,'Race 6'!$K$11:$Q$45,6,FALSE))," ",VLOOKUP($B107,'Race 6'!$K$11:$Q$45,6,FALSE))</f>
        <v xml:space="preserve"> </v>
      </c>
      <c r="N107" s="58" t="str">
        <f>IF(ISERROR(VLOOKUP($B107,'Race 6'!$K$11:$Q$45,7,FALSE)),"0",VLOOKUP($B107,'Race 6'!$K$11:$Q$45,7,FALSE))</f>
        <v>0</v>
      </c>
      <c r="O107" s="99" t="str">
        <f>IF(ISERROR(VLOOKUP($B107,'Race 7'!$K$11:$Q$38,6,FALSE))," ",VLOOKUP($B107,'Race 7'!$K$11:$Q$38,6,FALSE))</f>
        <v xml:space="preserve"> </v>
      </c>
      <c r="P107" s="58" t="str">
        <f>IF(ISERROR(VLOOKUP($B107,'Race 7'!$K$11:$Q$38,7,FALSE)),"0",VLOOKUP($B107,'Race 7'!$K$11:$Q$38,7,FALSE))</f>
        <v>0</v>
      </c>
      <c r="Q107" s="99" t="str">
        <f>IF(ISERROR(VLOOKUP($B107,'Race 8'!$K$11:$Q$35,6,FALSE))," ",VLOOKUP($B107,'Race 8'!$K$11:$Q$35,6,FALSE))</f>
        <v xml:space="preserve"> </v>
      </c>
      <c r="R107" s="58" t="str">
        <f>IF(ISERROR(VLOOKUP($B107,'Race 8'!$K$11:$Q$35,7,FALSE)),"0",VLOOKUP($B107,'Race 8'!$K$11:$Q$35,7,FALSE))</f>
        <v>0</v>
      </c>
      <c r="S107" s="99" t="str">
        <f>IF(ISERROR(VLOOKUP($B107,'Race 9'!$K$11:$Q$29,6,FALSE))," ",VLOOKUP($B107,'Race 9'!$K$11:$Q$29,6,FALSE))</f>
        <v xml:space="preserve"> </v>
      </c>
      <c r="T107" s="58" t="str">
        <f>IF(ISERROR(VLOOKUP($B107,'Race 9'!$K$11:$Q$29,7,FALSE)),"0",VLOOKUP($B107,'Race 9'!$K$11:$Q$29,7,FALSE))</f>
        <v>0</v>
      </c>
      <c r="U107" s="99" t="str">
        <f>IF(ISERROR(VLOOKUP($B107,'Race 10'!$K$11:$Q$35,6,FALSE))," ",VLOOKUP($B107,'Race 10'!$K$11:$Q$35,6,FALSE))</f>
        <v xml:space="preserve"> </v>
      </c>
      <c r="V107" s="58" t="str">
        <f>IF(ISERROR(VLOOKUP($B107,'Race 10'!$K$11:$Q$35,7,FALSE)),"0",VLOOKUP($B107,'Race 10'!$K$11:$Q$35,7,FALSE))</f>
        <v>0</v>
      </c>
      <c r="W107" s="99" t="str">
        <f>IF(ISERROR(VLOOKUP($B107,'Race 11'!$K$11:$Q$38,6,FALSE))," ",VLOOKUP($B107,'Race 11'!$K$11:$Q$38,6,FALSE))</f>
        <v xml:space="preserve"> </v>
      </c>
      <c r="X107" s="58" t="str">
        <f>IF(ISERROR(VLOOKUP($B107,'Race 11'!$K$11:$Q$38,7,FALSE)),"0",VLOOKUP($B107,'Race 11'!$K$11:$Q$38,7,FALSE))</f>
        <v>0</v>
      </c>
      <c r="Y107" s="99" t="str">
        <f>IF(ISERROR(VLOOKUP($B107,'Race 12'!$K$11:$Q$42,6,FALSE))," ",VLOOKUP($B107,'Race 12'!$K$11:$Q$42,6,FALSE))</f>
        <v xml:space="preserve"> </v>
      </c>
      <c r="Z107" s="58" t="str">
        <f>IF(ISERROR(VLOOKUP($B107,'Race 12'!$K$11:$Q$42,7,FALSE)),"0",VLOOKUP($B107,'Race 12'!$K$11:$Q$42,7,FALSE))</f>
        <v>0</v>
      </c>
      <c r="AA107" s="100">
        <f t="shared" si="6"/>
        <v>0</v>
      </c>
      <c r="AB107" s="54">
        <f t="shared" si="7"/>
        <v>0</v>
      </c>
      <c r="AC107" s="5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</row>
    <row r="108" spans="1:48" hidden="1">
      <c r="A108" s="35">
        <v>44</v>
      </c>
      <c r="B108" s="56"/>
      <c r="C108" s="99" t="str">
        <f>IF(ISERROR(VLOOKUP(B108,'Race 1'!$K$11:$Q$30,6,FALSE))," ",VLOOKUP(B108,'Race 1'!$K$11:$Q$30,6,FALSE))</f>
        <v xml:space="preserve"> </v>
      </c>
      <c r="D108" s="58" t="str">
        <f>IF(ISERROR(VLOOKUP(B108,'Race 1'!$K$11:$Q$30,7,FALSE)),"0",VLOOKUP(B108,'Race 1'!$K$11:$Q$30,7,FALSE))</f>
        <v>0</v>
      </c>
      <c r="E108" s="99" t="str">
        <f>IF(ISERROR(VLOOKUP($B108,'Race 2'!$K$11:$Q$25,6,FALSE))," ",VLOOKUP($B108,'Race 2'!$K$11:$Q$25,6,FALSE))</f>
        <v xml:space="preserve"> </v>
      </c>
      <c r="F108" s="58" t="str">
        <f>IF(ISERROR(VLOOKUP($B108,'Race 2'!$K$11:$Q$25,7,FALSE)),"0",VLOOKUP($B108,'Race 2'!$K$11:$Q$25,7,FALSE))</f>
        <v>0</v>
      </c>
      <c r="G108" s="99" t="str">
        <f>IF(ISERROR(VLOOKUP($B108,'Race 3'!$K$11:$Q$36,6,FALSE))," ",VLOOKUP($B108,'Race 3'!$K$11:$Q$36,6,FALSE))</f>
        <v xml:space="preserve"> </v>
      </c>
      <c r="H108" s="58" t="str">
        <f>IF(ISERROR(VLOOKUP($B108,'Race 3'!$K$11:$Q$36,7,FALSE)),"0",VLOOKUP($B108,'Race 3'!$K$11:$Q$36,7,FALSE))</f>
        <v>0</v>
      </c>
      <c r="I108" s="99" t="str">
        <f>IF(ISERROR(VLOOKUP($B108,'Race 4'!$K$11:$Q$30,6,FALSE))," ",VLOOKUP($B108,'Race 4'!$K$11:$Q$30,6,FALSE))</f>
        <v xml:space="preserve"> </v>
      </c>
      <c r="J108" s="58" t="str">
        <f>IF(ISERROR(VLOOKUP($B108,'Race 4'!$K$11:$Q$30,7,FALSE)),"0",VLOOKUP($B108,'Race 4'!$K$11:$Q$30,7,FALSE))</f>
        <v>0</v>
      </c>
      <c r="K108" s="99" t="str">
        <f>IF(ISERROR(VLOOKUP($B108,'Race 5'!$K$11:$Q$38,6,FALSE))," ",VLOOKUP($B108,'Race 5'!$K$11:$Q$38,6,FALSE))</f>
        <v xml:space="preserve"> </v>
      </c>
      <c r="L108" s="58" t="str">
        <f>IF(ISERROR(VLOOKUP($B108,'Race 5'!$K$11:$Q$38,7,FALSE)),"0",VLOOKUP($B108,'Race 5'!$K$11:$Q$38,7,FALSE))</f>
        <v>0</v>
      </c>
      <c r="M108" s="99" t="str">
        <f>IF(ISERROR(VLOOKUP($B108,'Race 6'!$K$11:$Q$45,6,FALSE))," ",VLOOKUP($B108,'Race 6'!$K$11:$Q$45,6,FALSE))</f>
        <v xml:space="preserve"> </v>
      </c>
      <c r="N108" s="58" t="str">
        <f>IF(ISERROR(VLOOKUP($B108,'Race 6'!$K$11:$Q$45,7,FALSE)),"0",VLOOKUP($B108,'Race 6'!$K$11:$Q$45,7,FALSE))</f>
        <v>0</v>
      </c>
      <c r="O108" s="99" t="str">
        <f>IF(ISERROR(VLOOKUP($B108,'Race 7'!$K$11:$Q$38,6,FALSE))," ",VLOOKUP($B108,'Race 7'!$K$11:$Q$38,6,FALSE))</f>
        <v xml:space="preserve"> </v>
      </c>
      <c r="P108" s="58" t="str">
        <f>IF(ISERROR(VLOOKUP($B108,'Race 7'!$K$11:$Q$38,7,FALSE)),"0",VLOOKUP($B108,'Race 7'!$K$11:$Q$38,7,FALSE))</f>
        <v>0</v>
      </c>
      <c r="Q108" s="99" t="str">
        <f>IF(ISERROR(VLOOKUP($B108,'Race 8'!$K$11:$Q$35,6,FALSE))," ",VLOOKUP($B108,'Race 8'!$K$11:$Q$35,6,FALSE))</f>
        <v xml:space="preserve"> </v>
      </c>
      <c r="R108" s="58" t="str">
        <f>IF(ISERROR(VLOOKUP($B108,'Race 8'!$K$11:$Q$35,7,FALSE)),"0",VLOOKUP($B108,'Race 8'!$K$11:$Q$35,7,FALSE))</f>
        <v>0</v>
      </c>
      <c r="S108" s="99" t="str">
        <f>IF(ISERROR(VLOOKUP($B108,'Race 9'!$K$11:$Q$29,6,FALSE))," ",VLOOKUP($B108,'Race 9'!$K$11:$Q$29,6,FALSE))</f>
        <v xml:space="preserve"> </v>
      </c>
      <c r="T108" s="58" t="str">
        <f>IF(ISERROR(VLOOKUP($B108,'Race 9'!$K$11:$Q$29,7,FALSE)),"0",VLOOKUP($B108,'Race 9'!$K$11:$Q$29,7,FALSE))</f>
        <v>0</v>
      </c>
      <c r="U108" s="99" t="str">
        <f>IF(ISERROR(VLOOKUP($B108,'Race 10'!$K$11:$Q$35,6,FALSE))," ",VLOOKUP($B108,'Race 10'!$K$11:$Q$35,6,FALSE))</f>
        <v xml:space="preserve"> </v>
      </c>
      <c r="V108" s="58" t="str">
        <f>IF(ISERROR(VLOOKUP($B108,'Race 10'!$K$11:$Q$35,7,FALSE)),"0",VLOOKUP($B108,'Race 10'!$K$11:$Q$35,7,FALSE))</f>
        <v>0</v>
      </c>
      <c r="W108" s="99" t="str">
        <f>IF(ISERROR(VLOOKUP($B108,'Race 11'!$K$11:$Q$38,6,FALSE))," ",VLOOKUP($B108,'Race 11'!$K$11:$Q$38,6,FALSE))</f>
        <v xml:space="preserve"> </v>
      </c>
      <c r="X108" s="58" t="str">
        <f>IF(ISERROR(VLOOKUP($B108,'Race 11'!$K$11:$Q$38,7,FALSE)),"0",VLOOKUP($B108,'Race 11'!$K$11:$Q$38,7,FALSE))</f>
        <v>0</v>
      </c>
      <c r="Y108" s="99" t="str">
        <f>IF(ISERROR(VLOOKUP($B108,'Race 12'!$K$11:$Q$42,6,FALSE))," ",VLOOKUP($B108,'Race 12'!$K$11:$Q$42,6,FALSE))</f>
        <v xml:space="preserve"> </v>
      </c>
      <c r="Z108" s="58" t="str">
        <f>IF(ISERROR(VLOOKUP($B108,'Race 12'!$K$11:$Q$42,7,FALSE)),"0",VLOOKUP($B108,'Race 12'!$K$11:$Q$42,7,FALSE))</f>
        <v>0</v>
      </c>
      <c r="AA108" s="100">
        <f t="shared" si="6"/>
        <v>0</v>
      </c>
      <c r="AB108" s="54">
        <f t="shared" si="7"/>
        <v>0</v>
      </c>
      <c r="AC108" s="5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</row>
    <row r="109" spans="1:48" hidden="1">
      <c r="A109" s="35">
        <v>45</v>
      </c>
      <c r="B109" s="56"/>
      <c r="C109" s="99" t="str">
        <f>IF(ISERROR(VLOOKUP(B109,'Race 1'!$K$11:$Q$30,6,FALSE))," ",VLOOKUP(B109,'Race 1'!$K$11:$Q$30,6,FALSE))</f>
        <v xml:space="preserve"> </v>
      </c>
      <c r="D109" s="58" t="str">
        <f>IF(ISERROR(VLOOKUP(B109,'Race 1'!$K$11:$Q$30,7,FALSE)),"0",VLOOKUP(B109,'Race 1'!$K$11:$Q$30,7,FALSE))</f>
        <v>0</v>
      </c>
      <c r="E109" s="99" t="str">
        <f>IF(ISERROR(VLOOKUP($B109,'Race 2'!$K$11:$Q$25,6,FALSE))," ",VLOOKUP($B109,'Race 2'!$K$11:$Q$25,6,FALSE))</f>
        <v xml:space="preserve"> </v>
      </c>
      <c r="F109" s="58" t="str">
        <f>IF(ISERROR(VLOOKUP($B109,'Race 2'!$K$11:$Q$25,7,FALSE)),"0",VLOOKUP($B109,'Race 2'!$K$11:$Q$25,7,FALSE))</f>
        <v>0</v>
      </c>
      <c r="G109" s="99" t="str">
        <f>IF(ISERROR(VLOOKUP($B109,'Race 3'!$K$11:$Q$36,6,FALSE))," ",VLOOKUP($B109,'Race 3'!$K$11:$Q$36,6,FALSE))</f>
        <v xml:space="preserve"> </v>
      </c>
      <c r="H109" s="58" t="str">
        <f>IF(ISERROR(VLOOKUP($B109,'Race 3'!$K$11:$Q$36,7,FALSE)),"0",VLOOKUP($B109,'Race 3'!$K$11:$Q$36,7,FALSE))</f>
        <v>0</v>
      </c>
      <c r="I109" s="99" t="str">
        <f>IF(ISERROR(VLOOKUP($B109,'Race 4'!$K$11:$Q$30,6,FALSE))," ",VLOOKUP($B109,'Race 4'!$K$11:$Q$30,6,FALSE))</f>
        <v xml:space="preserve"> </v>
      </c>
      <c r="J109" s="58" t="str">
        <f>IF(ISERROR(VLOOKUP($B109,'Race 4'!$K$11:$Q$30,7,FALSE)),"0",VLOOKUP($B109,'Race 4'!$K$11:$Q$30,7,FALSE))</f>
        <v>0</v>
      </c>
      <c r="K109" s="99" t="str">
        <f>IF(ISERROR(VLOOKUP($B109,'Race 5'!$K$11:$Q$38,6,FALSE))," ",VLOOKUP($B109,'Race 5'!$K$11:$Q$38,6,FALSE))</f>
        <v xml:space="preserve"> </v>
      </c>
      <c r="L109" s="58" t="str">
        <f>IF(ISERROR(VLOOKUP($B109,'Race 5'!$K$11:$Q$38,7,FALSE)),"0",VLOOKUP($B109,'Race 5'!$K$11:$Q$38,7,FALSE))</f>
        <v>0</v>
      </c>
      <c r="M109" s="99" t="str">
        <f>IF(ISERROR(VLOOKUP($B109,'Race 6'!$K$11:$Q$45,6,FALSE))," ",VLOOKUP($B109,'Race 6'!$K$11:$Q$45,6,FALSE))</f>
        <v xml:space="preserve"> </v>
      </c>
      <c r="N109" s="58" t="str">
        <f>IF(ISERROR(VLOOKUP($B109,'Race 6'!$K$11:$Q$45,7,FALSE)),"0",VLOOKUP($B109,'Race 6'!$K$11:$Q$45,7,FALSE))</f>
        <v>0</v>
      </c>
      <c r="O109" s="99" t="str">
        <f>IF(ISERROR(VLOOKUP($B109,'Race 7'!$K$11:$Q$38,6,FALSE))," ",VLOOKUP($B109,'Race 7'!$K$11:$Q$38,6,FALSE))</f>
        <v xml:space="preserve"> </v>
      </c>
      <c r="P109" s="58" t="str">
        <f>IF(ISERROR(VLOOKUP($B109,'Race 7'!$K$11:$Q$38,7,FALSE)),"0",VLOOKUP($B109,'Race 7'!$K$11:$Q$38,7,FALSE))</f>
        <v>0</v>
      </c>
      <c r="Q109" s="99" t="str">
        <f>IF(ISERROR(VLOOKUP($B109,'Race 8'!$K$11:$Q$35,6,FALSE))," ",VLOOKUP($B109,'Race 8'!$K$11:$Q$35,6,FALSE))</f>
        <v xml:space="preserve"> </v>
      </c>
      <c r="R109" s="58" t="str">
        <f>IF(ISERROR(VLOOKUP($B109,'Race 8'!$K$11:$Q$35,7,FALSE)),"0",VLOOKUP($B109,'Race 8'!$K$11:$Q$35,7,FALSE))</f>
        <v>0</v>
      </c>
      <c r="S109" s="99" t="str">
        <f>IF(ISERROR(VLOOKUP($B109,'Race 9'!$K$11:$Q$29,6,FALSE))," ",VLOOKUP($B109,'Race 9'!$K$11:$Q$29,6,FALSE))</f>
        <v xml:space="preserve"> </v>
      </c>
      <c r="T109" s="58" t="str">
        <f>IF(ISERROR(VLOOKUP($B109,'Race 9'!$K$11:$Q$29,7,FALSE)),"0",VLOOKUP($B109,'Race 9'!$K$11:$Q$29,7,FALSE))</f>
        <v>0</v>
      </c>
      <c r="U109" s="99" t="str">
        <f>IF(ISERROR(VLOOKUP($B109,'Race 10'!$K$11:$Q$35,6,FALSE))," ",VLOOKUP($B109,'Race 10'!$K$11:$Q$35,6,FALSE))</f>
        <v xml:space="preserve"> </v>
      </c>
      <c r="V109" s="58" t="str">
        <f>IF(ISERROR(VLOOKUP($B109,'Race 10'!$K$11:$Q$35,7,FALSE)),"0",VLOOKUP($B109,'Race 10'!$K$11:$Q$35,7,FALSE))</f>
        <v>0</v>
      </c>
      <c r="W109" s="99" t="str">
        <f>IF(ISERROR(VLOOKUP($B109,'Race 11'!$K$11:$Q$38,6,FALSE))," ",VLOOKUP($B109,'Race 11'!$K$11:$Q$38,6,FALSE))</f>
        <v xml:space="preserve"> </v>
      </c>
      <c r="X109" s="58" t="str">
        <f>IF(ISERROR(VLOOKUP($B109,'Race 11'!$K$11:$Q$38,7,FALSE)),"0",VLOOKUP($B109,'Race 11'!$K$11:$Q$38,7,FALSE))</f>
        <v>0</v>
      </c>
      <c r="Y109" s="99" t="str">
        <f>IF(ISERROR(VLOOKUP($B109,'Race 12'!$K$11:$Q$42,6,FALSE))," ",VLOOKUP($B109,'Race 12'!$K$11:$Q$42,6,FALSE))</f>
        <v xml:space="preserve"> </v>
      </c>
      <c r="Z109" s="58" t="str">
        <f>IF(ISERROR(VLOOKUP($B109,'Race 12'!$K$11:$Q$42,7,FALSE)),"0",VLOOKUP($B109,'Race 12'!$K$11:$Q$42,7,FALSE))</f>
        <v>0</v>
      </c>
      <c r="AA109" s="100">
        <f t="shared" si="6"/>
        <v>0</v>
      </c>
      <c r="AB109" s="54">
        <f t="shared" si="7"/>
        <v>0</v>
      </c>
      <c r="AC109" s="5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</row>
    <row r="110" spans="1:48" hidden="1">
      <c r="A110" s="35">
        <v>46</v>
      </c>
      <c r="B110" s="56"/>
      <c r="C110" s="99" t="str">
        <f>IF(ISERROR(VLOOKUP(B110,'Race 1'!$K$11:$Q$30,6,FALSE))," ",VLOOKUP(B110,'Race 1'!$K$11:$Q$30,6,FALSE))</f>
        <v xml:space="preserve"> </v>
      </c>
      <c r="D110" s="58" t="str">
        <f>IF(ISERROR(VLOOKUP(B110,'Race 1'!$K$11:$Q$30,7,FALSE)),"0",VLOOKUP(B110,'Race 1'!$K$11:$Q$30,7,FALSE))</f>
        <v>0</v>
      </c>
      <c r="E110" s="99" t="str">
        <f>IF(ISERROR(VLOOKUP($B110,'Race 2'!$K$11:$Q$25,6,FALSE))," ",VLOOKUP($B110,'Race 2'!$K$11:$Q$25,6,FALSE))</f>
        <v xml:space="preserve"> </v>
      </c>
      <c r="F110" s="58" t="str">
        <f>IF(ISERROR(VLOOKUP($B110,'Race 2'!$K$11:$Q$25,7,FALSE)),"0",VLOOKUP($B110,'Race 2'!$K$11:$Q$25,7,FALSE))</f>
        <v>0</v>
      </c>
      <c r="G110" s="99" t="str">
        <f>IF(ISERROR(VLOOKUP($B110,'Race 3'!$K$11:$Q$36,6,FALSE))," ",VLOOKUP($B110,'Race 3'!$K$11:$Q$36,6,FALSE))</f>
        <v xml:space="preserve"> </v>
      </c>
      <c r="H110" s="58" t="str">
        <f>IF(ISERROR(VLOOKUP($B110,'Race 3'!$K$11:$Q$36,7,FALSE)),"0",VLOOKUP($B110,'Race 3'!$K$11:$Q$36,7,FALSE))</f>
        <v>0</v>
      </c>
      <c r="I110" s="99" t="str">
        <f>IF(ISERROR(VLOOKUP($B110,'Race 4'!$K$11:$Q$30,6,FALSE))," ",VLOOKUP($B110,'Race 4'!$K$11:$Q$30,6,FALSE))</f>
        <v xml:space="preserve"> </v>
      </c>
      <c r="J110" s="58" t="str">
        <f>IF(ISERROR(VLOOKUP($B110,'Race 4'!$K$11:$Q$30,7,FALSE)),"0",VLOOKUP($B110,'Race 4'!$K$11:$Q$30,7,FALSE))</f>
        <v>0</v>
      </c>
      <c r="K110" s="99" t="str">
        <f>IF(ISERROR(VLOOKUP($B110,'Race 5'!$K$11:$Q$38,6,FALSE))," ",VLOOKUP($B110,'Race 5'!$K$11:$Q$38,6,FALSE))</f>
        <v xml:space="preserve"> </v>
      </c>
      <c r="L110" s="58" t="str">
        <f>IF(ISERROR(VLOOKUP($B110,'Race 5'!$K$11:$Q$38,7,FALSE)),"0",VLOOKUP($B110,'Race 5'!$K$11:$Q$38,7,FALSE))</f>
        <v>0</v>
      </c>
      <c r="M110" s="99" t="str">
        <f>IF(ISERROR(VLOOKUP($B110,'Race 6'!$K$11:$Q$45,6,FALSE))," ",VLOOKUP($B110,'Race 6'!$K$11:$Q$45,6,FALSE))</f>
        <v xml:space="preserve"> </v>
      </c>
      <c r="N110" s="58" t="str">
        <f>IF(ISERROR(VLOOKUP($B110,'Race 6'!$K$11:$Q$45,7,FALSE)),"0",VLOOKUP($B110,'Race 6'!$K$11:$Q$45,7,FALSE))</f>
        <v>0</v>
      </c>
      <c r="O110" s="99" t="str">
        <f>IF(ISERROR(VLOOKUP($B110,'Race 7'!$K$11:$Q$38,6,FALSE))," ",VLOOKUP($B110,'Race 7'!$K$11:$Q$38,6,FALSE))</f>
        <v xml:space="preserve"> </v>
      </c>
      <c r="P110" s="58" t="str">
        <f>IF(ISERROR(VLOOKUP($B110,'Race 7'!$K$11:$Q$38,7,FALSE)),"0",VLOOKUP($B110,'Race 7'!$K$11:$Q$38,7,FALSE))</f>
        <v>0</v>
      </c>
      <c r="Q110" s="99" t="str">
        <f>IF(ISERROR(VLOOKUP($B110,'Race 8'!$K$11:$Q$35,6,FALSE))," ",VLOOKUP($B110,'Race 8'!$K$11:$Q$35,6,FALSE))</f>
        <v xml:space="preserve"> </v>
      </c>
      <c r="R110" s="58" t="str">
        <f>IF(ISERROR(VLOOKUP($B110,'Race 8'!$K$11:$Q$35,7,FALSE)),"0",VLOOKUP($B110,'Race 8'!$K$11:$Q$35,7,FALSE))</f>
        <v>0</v>
      </c>
      <c r="S110" s="99" t="str">
        <f>IF(ISERROR(VLOOKUP($B110,'Race 9'!$K$11:$Q$29,6,FALSE))," ",VLOOKUP($B110,'Race 9'!$K$11:$Q$29,6,FALSE))</f>
        <v xml:space="preserve"> </v>
      </c>
      <c r="T110" s="58" t="str">
        <f>IF(ISERROR(VLOOKUP($B110,'Race 9'!$K$11:$Q$29,7,FALSE)),"0",VLOOKUP($B110,'Race 9'!$K$11:$Q$29,7,FALSE))</f>
        <v>0</v>
      </c>
      <c r="U110" s="99" t="str">
        <f>IF(ISERROR(VLOOKUP($B110,'Race 10'!$K$11:$Q$35,6,FALSE))," ",VLOOKUP($B110,'Race 10'!$K$11:$Q$35,6,FALSE))</f>
        <v xml:space="preserve"> </v>
      </c>
      <c r="V110" s="58" t="str">
        <f>IF(ISERROR(VLOOKUP($B110,'Race 10'!$K$11:$Q$35,7,FALSE)),"0",VLOOKUP($B110,'Race 10'!$K$11:$Q$35,7,FALSE))</f>
        <v>0</v>
      </c>
      <c r="W110" s="99" t="str">
        <f>IF(ISERROR(VLOOKUP($B110,'Race 11'!$K$11:$Q$38,6,FALSE))," ",VLOOKUP($B110,'Race 11'!$K$11:$Q$38,6,FALSE))</f>
        <v xml:space="preserve"> </v>
      </c>
      <c r="X110" s="58" t="str">
        <f>IF(ISERROR(VLOOKUP($B110,'Race 11'!$K$11:$Q$38,7,FALSE)),"0",VLOOKUP($B110,'Race 11'!$K$11:$Q$38,7,FALSE))</f>
        <v>0</v>
      </c>
      <c r="Y110" s="99" t="str">
        <f>IF(ISERROR(VLOOKUP($B110,'Race 12'!$K$11:$Q$42,6,FALSE))," ",VLOOKUP($B110,'Race 12'!$K$11:$Q$42,6,FALSE))</f>
        <v xml:space="preserve"> </v>
      </c>
      <c r="Z110" s="58" t="str">
        <f>IF(ISERROR(VLOOKUP($B110,'Race 12'!$K$11:$Q$42,7,FALSE)),"0",VLOOKUP($B110,'Race 12'!$K$11:$Q$42,7,FALSE))</f>
        <v>0</v>
      </c>
      <c r="AA110" s="100">
        <f t="shared" si="6"/>
        <v>0</v>
      </c>
      <c r="AB110" s="54">
        <f t="shared" si="7"/>
        <v>0</v>
      </c>
      <c r="AC110" s="5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</row>
    <row r="111" spans="1:48" hidden="1">
      <c r="A111" s="35">
        <v>47</v>
      </c>
      <c r="B111" s="56"/>
      <c r="C111" s="99" t="str">
        <f>IF(ISERROR(VLOOKUP(B111,'Race 1'!$K$11:$Q$30,6,FALSE))," ",VLOOKUP(B111,'Race 1'!$K$11:$Q$30,6,FALSE))</f>
        <v xml:space="preserve"> </v>
      </c>
      <c r="D111" s="58" t="str">
        <f>IF(ISERROR(VLOOKUP(B111,'Race 1'!$K$11:$Q$30,7,FALSE)),"0",VLOOKUP(B111,'Race 1'!$K$11:$Q$30,7,FALSE))</f>
        <v>0</v>
      </c>
      <c r="E111" s="99" t="str">
        <f>IF(ISERROR(VLOOKUP($B111,'Race 2'!$K$11:$Q$25,6,FALSE))," ",VLOOKUP($B111,'Race 2'!$K$11:$Q$25,6,FALSE))</f>
        <v xml:space="preserve"> </v>
      </c>
      <c r="F111" s="58" t="str">
        <f>IF(ISERROR(VLOOKUP($B111,'Race 2'!$K$11:$Q$25,7,FALSE)),"0",VLOOKUP($B111,'Race 2'!$K$11:$Q$25,7,FALSE))</f>
        <v>0</v>
      </c>
      <c r="G111" s="99" t="str">
        <f>IF(ISERROR(VLOOKUP($B111,'Race 3'!$K$11:$Q$36,6,FALSE))," ",VLOOKUP($B111,'Race 3'!$K$11:$Q$36,6,FALSE))</f>
        <v xml:space="preserve"> </v>
      </c>
      <c r="H111" s="58" t="str">
        <f>IF(ISERROR(VLOOKUP($B111,'Race 3'!$K$11:$Q$36,7,FALSE)),"0",VLOOKUP($B111,'Race 3'!$K$11:$Q$36,7,FALSE))</f>
        <v>0</v>
      </c>
      <c r="I111" s="99" t="str">
        <f>IF(ISERROR(VLOOKUP($B111,'Race 4'!$K$11:$Q$30,6,FALSE))," ",VLOOKUP($B111,'Race 4'!$K$11:$Q$30,6,FALSE))</f>
        <v xml:space="preserve"> </v>
      </c>
      <c r="J111" s="58" t="str">
        <f>IF(ISERROR(VLOOKUP($B111,'Race 4'!$K$11:$Q$30,7,FALSE)),"0",VLOOKUP($B111,'Race 4'!$K$11:$Q$30,7,FALSE))</f>
        <v>0</v>
      </c>
      <c r="K111" s="99" t="str">
        <f>IF(ISERROR(VLOOKUP($B111,'Race 5'!$K$11:$Q$38,6,FALSE))," ",VLOOKUP($B111,'Race 5'!$K$11:$Q$38,6,FALSE))</f>
        <v xml:space="preserve"> </v>
      </c>
      <c r="L111" s="58" t="str">
        <f>IF(ISERROR(VLOOKUP($B111,'Race 5'!$K$11:$Q$38,7,FALSE)),"0",VLOOKUP($B111,'Race 5'!$K$11:$Q$38,7,FALSE))</f>
        <v>0</v>
      </c>
      <c r="M111" s="99" t="str">
        <f>IF(ISERROR(VLOOKUP($B111,'Race 6'!$K$11:$Q$45,6,FALSE))," ",VLOOKUP($B111,'Race 6'!$K$11:$Q$45,6,FALSE))</f>
        <v xml:space="preserve"> </v>
      </c>
      <c r="N111" s="58" t="str">
        <f>IF(ISERROR(VLOOKUP($B111,'Race 6'!$K$11:$Q$45,7,FALSE)),"0",VLOOKUP($B111,'Race 6'!$K$11:$Q$45,7,FALSE))</f>
        <v>0</v>
      </c>
      <c r="O111" s="99" t="str">
        <f>IF(ISERROR(VLOOKUP($B111,'Race 7'!$K$11:$Q$38,6,FALSE))," ",VLOOKUP($B111,'Race 7'!$K$11:$Q$38,6,FALSE))</f>
        <v xml:space="preserve"> </v>
      </c>
      <c r="P111" s="58" t="str">
        <f>IF(ISERROR(VLOOKUP($B111,'Race 7'!$K$11:$Q$38,7,FALSE)),"0",VLOOKUP($B111,'Race 7'!$K$11:$Q$38,7,FALSE))</f>
        <v>0</v>
      </c>
      <c r="Q111" s="99" t="str">
        <f>IF(ISERROR(VLOOKUP($B111,'Race 8'!$K$11:$Q$35,6,FALSE))," ",VLOOKUP($B111,'Race 8'!$K$11:$Q$35,6,FALSE))</f>
        <v xml:space="preserve"> </v>
      </c>
      <c r="R111" s="58" t="str">
        <f>IF(ISERROR(VLOOKUP($B111,'Race 8'!$K$11:$Q$35,7,FALSE)),"0",VLOOKUP($B111,'Race 8'!$K$11:$Q$35,7,FALSE))</f>
        <v>0</v>
      </c>
      <c r="S111" s="99" t="str">
        <f>IF(ISERROR(VLOOKUP($B111,'Race 9'!$K$11:$Q$29,6,FALSE))," ",VLOOKUP($B111,'Race 9'!$K$11:$Q$29,6,FALSE))</f>
        <v xml:space="preserve"> </v>
      </c>
      <c r="T111" s="58" t="str">
        <f>IF(ISERROR(VLOOKUP($B111,'Race 9'!$K$11:$Q$29,7,FALSE)),"0",VLOOKUP($B111,'Race 9'!$K$11:$Q$29,7,FALSE))</f>
        <v>0</v>
      </c>
      <c r="U111" s="99" t="str">
        <f>IF(ISERROR(VLOOKUP($B111,'Race 10'!$K$11:$Q$35,6,FALSE))," ",VLOOKUP($B111,'Race 10'!$K$11:$Q$35,6,FALSE))</f>
        <v xml:space="preserve"> </v>
      </c>
      <c r="V111" s="58" t="str">
        <f>IF(ISERROR(VLOOKUP($B111,'Race 10'!$K$11:$Q$35,7,FALSE)),"0",VLOOKUP($B111,'Race 10'!$K$11:$Q$35,7,FALSE))</f>
        <v>0</v>
      </c>
      <c r="W111" s="99" t="str">
        <f>IF(ISERROR(VLOOKUP($B111,'Race 11'!$K$11:$Q$38,6,FALSE))," ",VLOOKUP($B111,'Race 11'!$K$11:$Q$38,6,FALSE))</f>
        <v xml:space="preserve"> </v>
      </c>
      <c r="X111" s="58" t="str">
        <f>IF(ISERROR(VLOOKUP($B111,'Race 11'!$K$11:$Q$38,7,FALSE)),"0",VLOOKUP($B111,'Race 11'!$K$11:$Q$38,7,FALSE))</f>
        <v>0</v>
      </c>
      <c r="Y111" s="99" t="str">
        <f>IF(ISERROR(VLOOKUP($B111,'Race 12'!$K$11:$Q$42,6,FALSE))," ",VLOOKUP($B111,'Race 12'!$K$11:$Q$42,6,FALSE))</f>
        <v xml:space="preserve"> </v>
      </c>
      <c r="Z111" s="58" t="str">
        <f>IF(ISERROR(VLOOKUP($B111,'Race 12'!$K$11:$Q$42,7,FALSE)),"0",VLOOKUP($B111,'Race 12'!$K$11:$Q$42,7,FALSE))</f>
        <v>0</v>
      </c>
      <c r="AA111" s="100">
        <f t="shared" si="6"/>
        <v>0</v>
      </c>
      <c r="AB111" s="54">
        <f t="shared" si="7"/>
        <v>0</v>
      </c>
      <c r="AC111" s="5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</row>
    <row r="112" spans="1:48" hidden="1">
      <c r="A112" s="35">
        <v>48</v>
      </c>
      <c r="B112" s="56"/>
      <c r="C112" s="99" t="str">
        <f>IF(ISERROR(VLOOKUP(B112,'Race 1'!$K$11:$Q$30,6,FALSE))," ",VLOOKUP(B112,'Race 1'!$K$11:$Q$30,6,FALSE))</f>
        <v xml:space="preserve"> </v>
      </c>
      <c r="D112" s="58" t="str">
        <f>IF(ISERROR(VLOOKUP(B112,'Race 1'!$K$11:$Q$30,7,FALSE)),"0",VLOOKUP(B112,'Race 1'!$K$11:$Q$30,7,FALSE))</f>
        <v>0</v>
      </c>
      <c r="E112" s="99" t="str">
        <f>IF(ISERROR(VLOOKUP($B112,'Race 2'!$K$11:$Q$25,6,FALSE))," ",VLOOKUP($B112,'Race 2'!$K$11:$Q$25,6,FALSE))</f>
        <v xml:space="preserve"> </v>
      </c>
      <c r="F112" s="58" t="str">
        <f>IF(ISERROR(VLOOKUP($B112,'Race 2'!$K$11:$Q$25,7,FALSE)),"0",VLOOKUP($B112,'Race 2'!$K$11:$Q$25,7,FALSE))</f>
        <v>0</v>
      </c>
      <c r="G112" s="99" t="str">
        <f>IF(ISERROR(VLOOKUP($B112,'Race 3'!$K$11:$Q$36,6,FALSE))," ",VLOOKUP($B112,'Race 3'!$K$11:$Q$36,6,FALSE))</f>
        <v xml:space="preserve"> </v>
      </c>
      <c r="H112" s="58" t="str">
        <f>IF(ISERROR(VLOOKUP($B112,'Race 3'!$K$11:$Q$36,7,FALSE)),"0",VLOOKUP($B112,'Race 3'!$K$11:$Q$36,7,FALSE))</f>
        <v>0</v>
      </c>
      <c r="I112" s="99" t="str">
        <f>IF(ISERROR(VLOOKUP($B112,'Race 4'!$K$11:$Q$30,6,FALSE))," ",VLOOKUP($B112,'Race 4'!$K$11:$Q$30,6,FALSE))</f>
        <v xml:space="preserve"> </v>
      </c>
      <c r="J112" s="58" t="str">
        <f>IF(ISERROR(VLOOKUP($B112,'Race 4'!$K$11:$Q$30,7,FALSE)),"0",VLOOKUP($B112,'Race 4'!$K$11:$Q$30,7,FALSE))</f>
        <v>0</v>
      </c>
      <c r="K112" s="99" t="str">
        <f>IF(ISERROR(VLOOKUP($B112,'Race 5'!$K$11:$Q$38,6,FALSE))," ",VLOOKUP($B112,'Race 5'!$K$11:$Q$38,6,FALSE))</f>
        <v xml:space="preserve"> </v>
      </c>
      <c r="L112" s="58" t="str">
        <f>IF(ISERROR(VLOOKUP($B112,'Race 5'!$K$11:$Q$38,7,FALSE)),"0",VLOOKUP($B112,'Race 5'!$K$11:$Q$38,7,FALSE))</f>
        <v>0</v>
      </c>
      <c r="M112" s="99" t="str">
        <f>IF(ISERROR(VLOOKUP($B112,'Race 6'!$K$11:$Q$45,6,FALSE))," ",VLOOKUP($B112,'Race 6'!$K$11:$Q$45,6,FALSE))</f>
        <v xml:space="preserve"> </v>
      </c>
      <c r="N112" s="58" t="str">
        <f>IF(ISERROR(VLOOKUP($B112,'Race 6'!$K$11:$Q$45,7,FALSE)),"0",VLOOKUP($B112,'Race 6'!$K$11:$Q$45,7,FALSE))</f>
        <v>0</v>
      </c>
      <c r="O112" s="99" t="str">
        <f>IF(ISERROR(VLOOKUP($B112,'Race 7'!$K$11:$Q$38,6,FALSE))," ",VLOOKUP($B112,'Race 7'!$K$11:$Q$38,6,FALSE))</f>
        <v xml:space="preserve"> </v>
      </c>
      <c r="P112" s="58" t="str">
        <f>IF(ISERROR(VLOOKUP($B112,'Race 7'!$K$11:$Q$38,7,FALSE)),"0",VLOOKUP($B112,'Race 7'!$K$11:$Q$38,7,FALSE))</f>
        <v>0</v>
      </c>
      <c r="Q112" s="99" t="str">
        <f>IF(ISERROR(VLOOKUP($B112,'Race 8'!$K$11:$Q$35,6,FALSE))," ",VLOOKUP($B112,'Race 8'!$K$11:$Q$35,6,FALSE))</f>
        <v xml:space="preserve"> </v>
      </c>
      <c r="R112" s="58" t="str">
        <f>IF(ISERROR(VLOOKUP($B112,'Race 8'!$K$11:$Q$35,7,FALSE)),"0",VLOOKUP($B112,'Race 8'!$K$11:$Q$35,7,FALSE))</f>
        <v>0</v>
      </c>
      <c r="S112" s="99" t="str">
        <f>IF(ISERROR(VLOOKUP($B112,'Race 9'!$K$11:$Q$29,6,FALSE))," ",VLOOKUP($B112,'Race 9'!$K$11:$Q$29,6,FALSE))</f>
        <v xml:space="preserve"> </v>
      </c>
      <c r="T112" s="58" t="str">
        <f>IF(ISERROR(VLOOKUP($B112,'Race 9'!$K$11:$Q$29,7,FALSE)),"0",VLOOKUP($B112,'Race 9'!$K$11:$Q$29,7,FALSE))</f>
        <v>0</v>
      </c>
      <c r="U112" s="99" t="str">
        <f>IF(ISERROR(VLOOKUP($B112,'Race 10'!$K$11:$Q$35,6,FALSE))," ",VLOOKUP($B112,'Race 10'!$K$11:$Q$35,6,FALSE))</f>
        <v xml:space="preserve"> </v>
      </c>
      <c r="V112" s="58" t="str">
        <f>IF(ISERROR(VLOOKUP($B112,'Race 10'!$K$11:$Q$35,7,FALSE)),"0",VLOOKUP($B112,'Race 10'!$K$11:$Q$35,7,FALSE))</f>
        <v>0</v>
      </c>
      <c r="W112" s="99" t="str">
        <f>IF(ISERROR(VLOOKUP($B112,'Race 11'!$K$11:$Q$38,6,FALSE))," ",VLOOKUP($B112,'Race 11'!$K$11:$Q$38,6,FALSE))</f>
        <v xml:space="preserve"> </v>
      </c>
      <c r="X112" s="58" t="str">
        <f>IF(ISERROR(VLOOKUP($B112,'Race 11'!$K$11:$Q$38,7,FALSE)),"0",VLOOKUP($B112,'Race 11'!$K$11:$Q$38,7,FALSE))</f>
        <v>0</v>
      </c>
      <c r="Y112" s="99" t="str">
        <f>IF(ISERROR(VLOOKUP($B112,'Race 12'!$K$11:$Q$42,6,FALSE))," ",VLOOKUP($B112,'Race 12'!$K$11:$Q$42,6,FALSE))</f>
        <v xml:space="preserve"> </v>
      </c>
      <c r="Z112" s="58" t="str">
        <f>IF(ISERROR(VLOOKUP($B112,'Race 12'!$K$11:$Q$42,7,FALSE)),"0",VLOOKUP($B112,'Race 12'!$K$11:$Q$42,7,FALSE))</f>
        <v>0</v>
      </c>
      <c r="AA112" s="100">
        <f t="shared" si="6"/>
        <v>0</v>
      </c>
      <c r="AB112" s="54">
        <f t="shared" si="7"/>
        <v>0</v>
      </c>
      <c r="AC112" s="5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</row>
    <row r="113" spans="1:48" hidden="1">
      <c r="A113" s="35">
        <v>49</v>
      </c>
      <c r="B113" s="56"/>
      <c r="C113" s="99" t="str">
        <f>IF(ISERROR(VLOOKUP(B113,'Race 1'!$K$11:$Q$30,6,FALSE))," ",VLOOKUP(B113,'Race 1'!$K$11:$Q$30,6,FALSE))</f>
        <v xml:space="preserve"> </v>
      </c>
      <c r="D113" s="58" t="str">
        <f>IF(ISERROR(VLOOKUP(B113,'Race 1'!$K$11:$Q$30,7,FALSE)),"0",VLOOKUP(B113,'Race 1'!$K$11:$Q$30,7,FALSE))</f>
        <v>0</v>
      </c>
      <c r="E113" s="99" t="str">
        <f>IF(ISERROR(VLOOKUP($B113,'Race 2'!$K$11:$Q$25,6,FALSE))," ",VLOOKUP($B113,'Race 2'!$K$11:$Q$25,6,FALSE))</f>
        <v xml:space="preserve"> </v>
      </c>
      <c r="F113" s="58" t="str">
        <f>IF(ISERROR(VLOOKUP($B113,'Race 2'!$K$11:$Q$25,7,FALSE)),"0",VLOOKUP($B113,'Race 2'!$K$11:$Q$25,7,FALSE))</f>
        <v>0</v>
      </c>
      <c r="G113" s="99" t="str">
        <f>IF(ISERROR(VLOOKUP($B113,'Race 3'!$K$11:$Q$36,6,FALSE))," ",VLOOKUP($B113,'Race 3'!$K$11:$Q$36,6,FALSE))</f>
        <v xml:space="preserve"> </v>
      </c>
      <c r="H113" s="58" t="str">
        <f>IF(ISERROR(VLOOKUP($B113,'Race 3'!$K$11:$Q$36,7,FALSE)),"0",VLOOKUP($B113,'Race 3'!$K$11:$Q$36,7,FALSE))</f>
        <v>0</v>
      </c>
      <c r="I113" s="99" t="str">
        <f>IF(ISERROR(VLOOKUP($B113,'Race 4'!$K$11:$Q$30,6,FALSE))," ",VLOOKUP($B113,'Race 4'!$K$11:$Q$30,6,FALSE))</f>
        <v xml:space="preserve"> </v>
      </c>
      <c r="J113" s="58" t="str">
        <f>IF(ISERROR(VLOOKUP($B113,'Race 4'!$K$11:$Q$30,7,FALSE)),"0",VLOOKUP($B113,'Race 4'!$K$11:$Q$30,7,FALSE))</f>
        <v>0</v>
      </c>
      <c r="K113" s="99" t="str">
        <f>IF(ISERROR(VLOOKUP($B113,'Race 5'!$K$11:$Q$38,6,FALSE))," ",VLOOKUP($B113,'Race 5'!$K$11:$Q$38,6,FALSE))</f>
        <v xml:space="preserve"> </v>
      </c>
      <c r="L113" s="58" t="str">
        <f>IF(ISERROR(VLOOKUP($B113,'Race 5'!$K$11:$Q$38,7,FALSE)),"0",VLOOKUP($B113,'Race 5'!$K$11:$Q$38,7,FALSE))</f>
        <v>0</v>
      </c>
      <c r="M113" s="99" t="str">
        <f>IF(ISERROR(VLOOKUP($B113,'Race 6'!$K$11:$Q$45,6,FALSE))," ",VLOOKUP($B113,'Race 6'!$K$11:$Q$45,6,FALSE))</f>
        <v xml:space="preserve"> </v>
      </c>
      <c r="N113" s="58" t="str">
        <f>IF(ISERROR(VLOOKUP($B113,'Race 6'!$K$11:$Q$45,7,FALSE)),"0",VLOOKUP($B113,'Race 6'!$K$11:$Q$45,7,FALSE))</f>
        <v>0</v>
      </c>
      <c r="O113" s="99" t="str">
        <f>IF(ISERROR(VLOOKUP($B113,'Race 7'!$K$11:$Q$38,6,FALSE))," ",VLOOKUP($B113,'Race 7'!$K$11:$Q$38,6,FALSE))</f>
        <v xml:space="preserve"> </v>
      </c>
      <c r="P113" s="58" t="str">
        <f>IF(ISERROR(VLOOKUP($B113,'Race 7'!$K$11:$Q$38,7,FALSE)),"0",VLOOKUP($B113,'Race 7'!$K$11:$Q$38,7,FALSE))</f>
        <v>0</v>
      </c>
      <c r="Q113" s="99" t="str">
        <f>IF(ISERROR(VLOOKUP($B113,'Race 8'!$K$11:$Q$35,6,FALSE))," ",VLOOKUP($B113,'Race 8'!$K$11:$Q$35,6,FALSE))</f>
        <v xml:space="preserve"> </v>
      </c>
      <c r="R113" s="58" t="str">
        <f>IF(ISERROR(VLOOKUP($B113,'Race 8'!$K$11:$Q$35,7,FALSE)),"0",VLOOKUP($B113,'Race 8'!$K$11:$Q$35,7,FALSE))</f>
        <v>0</v>
      </c>
      <c r="S113" s="99" t="str">
        <f>IF(ISERROR(VLOOKUP($B113,'Race 9'!$K$11:$Q$29,6,FALSE))," ",VLOOKUP($B113,'Race 9'!$K$11:$Q$29,6,FALSE))</f>
        <v xml:space="preserve"> </v>
      </c>
      <c r="T113" s="58" t="str">
        <f>IF(ISERROR(VLOOKUP($B113,'Race 9'!$K$11:$Q$29,7,FALSE)),"0",VLOOKUP($B113,'Race 9'!$K$11:$Q$29,7,FALSE))</f>
        <v>0</v>
      </c>
      <c r="U113" s="99" t="str">
        <f>IF(ISERROR(VLOOKUP($B113,'Race 10'!$K$11:$Q$35,6,FALSE))," ",VLOOKUP($B113,'Race 10'!$K$11:$Q$35,6,FALSE))</f>
        <v xml:space="preserve"> </v>
      </c>
      <c r="V113" s="58" t="str">
        <f>IF(ISERROR(VLOOKUP($B113,'Race 10'!$K$11:$Q$35,7,FALSE)),"0",VLOOKUP($B113,'Race 10'!$K$11:$Q$35,7,FALSE))</f>
        <v>0</v>
      </c>
      <c r="W113" s="99" t="str">
        <f>IF(ISERROR(VLOOKUP($B113,'Race 11'!$K$11:$Q$38,6,FALSE))," ",VLOOKUP($B113,'Race 11'!$K$11:$Q$38,6,FALSE))</f>
        <v xml:space="preserve"> </v>
      </c>
      <c r="X113" s="58" t="str">
        <f>IF(ISERROR(VLOOKUP($B113,'Race 11'!$K$11:$Q$38,7,FALSE)),"0",VLOOKUP($B113,'Race 11'!$K$11:$Q$38,7,FALSE))</f>
        <v>0</v>
      </c>
      <c r="Y113" s="99" t="str">
        <f>IF(ISERROR(VLOOKUP($B113,'Race 12'!$K$11:$Q$42,6,FALSE))," ",VLOOKUP($B113,'Race 12'!$K$11:$Q$42,6,FALSE))</f>
        <v xml:space="preserve"> </v>
      </c>
      <c r="Z113" s="58" t="str">
        <f>IF(ISERROR(VLOOKUP($B113,'Race 12'!$K$11:$Q$42,7,FALSE)),"0",VLOOKUP($B113,'Race 12'!$K$11:$Q$42,7,FALSE))</f>
        <v>0</v>
      </c>
      <c r="AA113" s="100">
        <f t="shared" si="6"/>
        <v>0</v>
      </c>
      <c r="AB113" s="54">
        <f t="shared" si="7"/>
        <v>0</v>
      </c>
      <c r="AC113" s="5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</row>
    <row r="114" spans="1:48" hidden="1">
      <c r="A114" s="35">
        <v>50</v>
      </c>
      <c r="B114" s="56"/>
      <c r="C114" s="99" t="str">
        <f>IF(ISERROR(VLOOKUP(B114,'Race 1'!$K$11:$Q$30,6,FALSE))," ",VLOOKUP(B114,'Race 1'!$K$11:$Q$30,6,FALSE))</f>
        <v xml:space="preserve"> </v>
      </c>
      <c r="D114" s="58" t="str">
        <f>IF(ISERROR(VLOOKUP(B114,'Race 1'!$K$11:$Q$30,7,FALSE)),"0",VLOOKUP(B114,'Race 1'!$K$11:$Q$30,7,FALSE))</f>
        <v>0</v>
      </c>
      <c r="E114" s="99" t="str">
        <f>IF(ISERROR(VLOOKUP($B114,'Race 2'!$K$11:$Q$25,6,FALSE))," ",VLOOKUP($B114,'Race 2'!$K$11:$Q$25,6,FALSE))</f>
        <v xml:space="preserve"> </v>
      </c>
      <c r="F114" s="58" t="str">
        <f>IF(ISERROR(VLOOKUP($B114,'Race 2'!$K$11:$Q$25,7,FALSE)),"0",VLOOKUP($B114,'Race 2'!$K$11:$Q$25,7,FALSE))</f>
        <v>0</v>
      </c>
      <c r="G114" s="99" t="str">
        <f>IF(ISERROR(VLOOKUP($B114,'Race 3'!$K$11:$Q$36,6,FALSE))," ",VLOOKUP($B114,'Race 3'!$K$11:$Q$36,6,FALSE))</f>
        <v xml:space="preserve"> </v>
      </c>
      <c r="H114" s="58" t="str">
        <f>IF(ISERROR(VLOOKUP($B114,'Race 3'!$K$11:$Q$36,7,FALSE)),"0",VLOOKUP($B114,'Race 3'!$K$11:$Q$36,7,FALSE))</f>
        <v>0</v>
      </c>
      <c r="I114" s="99" t="str">
        <f>IF(ISERROR(VLOOKUP($B114,'Race 4'!$K$11:$Q$30,6,FALSE))," ",VLOOKUP($B114,'Race 4'!$K$11:$Q$30,6,FALSE))</f>
        <v xml:space="preserve"> </v>
      </c>
      <c r="J114" s="58" t="str">
        <f>IF(ISERROR(VLOOKUP($B114,'Race 4'!$K$11:$Q$30,7,FALSE)),"0",VLOOKUP($B114,'Race 4'!$K$11:$Q$30,7,FALSE))</f>
        <v>0</v>
      </c>
      <c r="K114" s="99" t="str">
        <f>IF(ISERROR(VLOOKUP($B114,'Race 5'!$K$11:$Q$38,6,FALSE))," ",VLOOKUP($B114,'Race 5'!$K$11:$Q$38,6,FALSE))</f>
        <v xml:space="preserve"> </v>
      </c>
      <c r="L114" s="58" t="str">
        <f>IF(ISERROR(VLOOKUP($B114,'Race 5'!$K$11:$Q$38,7,FALSE)),"0",VLOOKUP($B114,'Race 5'!$K$11:$Q$38,7,FALSE))</f>
        <v>0</v>
      </c>
      <c r="M114" s="99" t="str">
        <f>IF(ISERROR(VLOOKUP($B114,'Race 6'!$K$11:$Q$45,6,FALSE))," ",VLOOKUP($B114,'Race 6'!$K$11:$Q$45,6,FALSE))</f>
        <v xml:space="preserve"> </v>
      </c>
      <c r="N114" s="58" t="str">
        <f>IF(ISERROR(VLOOKUP($B114,'Race 6'!$K$11:$Q$45,7,FALSE)),"0",VLOOKUP($B114,'Race 6'!$K$11:$Q$45,7,FALSE))</f>
        <v>0</v>
      </c>
      <c r="O114" s="99" t="str">
        <f>IF(ISERROR(VLOOKUP($B114,'Race 7'!$K$11:$Q$38,6,FALSE))," ",VLOOKUP($B114,'Race 7'!$K$11:$Q$38,6,FALSE))</f>
        <v xml:space="preserve"> </v>
      </c>
      <c r="P114" s="58" t="str">
        <f>IF(ISERROR(VLOOKUP($B114,'Race 7'!$K$11:$Q$38,7,FALSE)),"0",VLOOKUP($B114,'Race 7'!$K$11:$Q$38,7,FALSE))</f>
        <v>0</v>
      </c>
      <c r="Q114" s="99" t="str">
        <f>IF(ISERROR(VLOOKUP($B114,'Race 8'!$K$11:$Q$35,6,FALSE))," ",VLOOKUP($B114,'Race 8'!$K$11:$Q$35,6,FALSE))</f>
        <v xml:space="preserve"> </v>
      </c>
      <c r="R114" s="58" t="str">
        <f>IF(ISERROR(VLOOKUP($B114,'Race 8'!$K$11:$Q$35,7,FALSE)),"0",VLOOKUP($B114,'Race 8'!$K$11:$Q$35,7,FALSE))</f>
        <v>0</v>
      </c>
      <c r="S114" s="99" t="str">
        <f>IF(ISERROR(VLOOKUP($B114,'Race 9'!$K$11:$Q$29,6,FALSE))," ",VLOOKUP($B114,'Race 9'!$K$11:$Q$29,6,FALSE))</f>
        <v xml:space="preserve"> </v>
      </c>
      <c r="T114" s="58" t="str">
        <f>IF(ISERROR(VLOOKUP($B114,'Race 9'!$K$11:$Q$29,7,FALSE)),"0",VLOOKUP($B114,'Race 9'!$K$11:$Q$29,7,FALSE))</f>
        <v>0</v>
      </c>
      <c r="U114" s="99" t="str">
        <f>IF(ISERROR(VLOOKUP($B114,'Race 10'!$K$11:$Q$35,6,FALSE))," ",VLOOKUP($B114,'Race 10'!$K$11:$Q$35,6,FALSE))</f>
        <v xml:space="preserve"> </v>
      </c>
      <c r="V114" s="58" t="str">
        <f>IF(ISERROR(VLOOKUP($B114,'Race 10'!$K$11:$Q$35,7,FALSE)),"0",VLOOKUP($B114,'Race 10'!$K$11:$Q$35,7,FALSE))</f>
        <v>0</v>
      </c>
      <c r="W114" s="99" t="str">
        <f>IF(ISERROR(VLOOKUP($B114,'Race 11'!$K$11:$Q$38,6,FALSE))," ",VLOOKUP($B114,'Race 11'!$K$11:$Q$38,6,FALSE))</f>
        <v xml:space="preserve"> </v>
      </c>
      <c r="X114" s="58" t="str">
        <f>IF(ISERROR(VLOOKUP($B114,'Race 11'!$K$11:$Q$38,7,FALSE)),"0",VLOOKUP($B114,'Race 11'!$K$11:$Q$38,7,FALSE))</f>
        <v>0</v>
      </c>
      <c r="Y114" s="99" t="str">
        <f>IF(ISERROR(VLOOKUP($B114,'Race 12'!$K$11:$Q$42,6,FALSE))," ",VLOOKUP($B114,'Race 12'!$K$11:$Q$42,6,FALSE))</f>
        <v xml:space="preserve"> </v>
      </c>
      <c r="Z114" s="58" t="str">
        <f>IF(ISERROR(VLOOKUP($B114,'Race 12'!$K$11:$Q$42,7,FALSE)),"0",VLOOKUP($B114,'Race 12'!$K$11:$Q$42,7,FALSE))</f>
        <v>0</v>
      </c>
      <c r="AA114" s="100">
        <f t="shared" si="6"/>
        <v>0</v>
      </c>
      <c r="AB114" s="54">
        <f t="shared" si="7"/>
        <v>0</v>
      </c>
      <c r="AC114" s="5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</row>
    <row r="115" spans="1:48" hidden="1">
      <c r="A115" s="35">
        <v>51</v>
      </c>
      <c r="B115" s="56"/>
      <c r="C115" s="99" t="str">
        <f>IF(ISERROR(VLOOKUP(B115,'Race 1'!$K$11:$Q$30,6,FALSE))," ",VLOOKUP(B115,'Race 1'!$K$11:$Q$30,6,FALSE))</f>
        <v xml:space="preserve"> </v>
      </c>
      <c r="D115" s="58" t="str">
        <f>IF(ISERROR(VLOOKUP(B115,'Race 1'!$K$11:$Q$30,7,FALSE)),"0",VLOOKUP(B115,'Race 1'!$K$11:$Q$30,7,FALSE))</f>
        <v>0</v>
      </c>
      <c r="E115" s="99" t="str">
        <f>IF(ISERROR(VLOOKUP($B115,'Race 2'!$K$11:$Q$25,6,FALSE))," ",VLOOKUP($B115,'Race 2'!$K$11:$Q$25,6,FALSE))</f>
        <v xml:space="preserve"> </v>
      </c>
      <c r="F115" s="58" t="str">
        <f>IF(ISERROR(VLOOKUP($B115,'Race 2'!$K$11:$Q$25,7,FALSE)),"0",VLOOKUP($B115,'Race 2'!$K$11:$Q$25,7,FALSE))</f>
        <v>0</v>
      </c>
      <c r="G115" s="99" t="str">
        <f>IF(ISERROR(VLOOKUP($B115,'Race 3'!$K$11:$Q$36,6,FALSE))," ",VLOOKUP($B115,'Race 3'!$K$11:$Q$36,6,FALSE))</f>
        <v xml:space="preserve"> </v>
      </c>
      <c r="H115" s="58" t="str">
        <f>IF(ISERROR(VLOOKUP($B115,'Race 3'!$K$11:$Q$36,7,FALSE)),"0",VLOOKUP($B115,'Race 3'!$K$11:$Q$36,7,FALSE))</f>
        <v>0</v>
      </c>
      <c r="I115" s="99" t="str">
        <f>IF(ISERROR(VLOOKUP($B115,'Race 4'!$K$11:$Q$30,6,FALSE))," ",VLOOKUP($B115,'Race 4'!$K$11:$Q$30,6,FALSE))</f>
        <v xml:space="preserve"> </v>
      </c>
      <c r="J115" s="58" t="str">
        <f>IF(ISERROR(VLOOKUP($B115,'Race 4'!$K$11:$Q$30,7,FALSE)),"0",VLOOKUP($B115,'Race 4'!$K$11:$Q$30,7,FALSE))</f>
        <v>0</v>
      </c>
      <c r="K115" s="99" t="str">
        <f>IF(ISERROR(VLOOKUP($B115,'Race 5'!$K$11:$Q$38,6,FALSE))," ",VLOOKUP($B115,'Race 5'!$K$11:$Q$38,6,FALSE))</f>
        <v xml:space="preserve"> </v>
      </c>
      <c r="L115" s="58" t="str">
        <f>IF(ISERROR(VLOOKUP($B115,'Race 5'!$K$11:$Q$38,7,FALSE)),"0",VLOOKUP($B115,'Race 5'!$K$11:$Q$38,7,FALSE))</f>
        <v>0</v>
      </c>
      <c r="M115" s="99" t="str">
        <f>IF(ISERROR(VLOOKUP($B115,'Race 6'!$K$11:$Q$45,6,FALSE))," ",VLOOKUP($B115,'Race 6'!$K$11:$Q$45,6,FALSE))</f>
        <v xml:space="preserve"> </v>
      </c>
      <c r="N115" s="58" t="str">
        <f>IF(ISERROR(VLOOKUP($B115,'Race 6'!$K$11:$Q$45,7,FALSE)),"0",VLOOKUP($B115,'Race 6'!$K$11:$Q$45,7,FALSE))</f>
        <v>0</v>
      </c>
      <c r="O115" s="99" t="str">
        <f>IF(ISERROR(VLOOKUP($B115,'Race 7'!$K$11:$Q$38,6,FALSE))," ",VLOOKUP($B115,'Race 7'!$K$11:$Q$38,6,FALSE))</f>
        <v xml:space="preserve"> </v>
      </c>
      <c r="P115" s="58" t="str">
        <f>IF(ISERROR(VLOOKUP($B115,'Race 7'!$K$11:$Q$38,7,FALSE)),"0",VLOOKUP($B115,'Race 7'!$K$11:$Q$38,7,FALSE))</f>
        <v>0</v>
      </c>
      <c r="Q115" s="99" t="str">
        <f>IF(ISERROR(VLOOKUP($B115,'Race 8'!$K$11:$Q$35,6,FALSE))," ",VLOOKUP($B115,'Race 8'!$K$11:$Q$35,6,FALSE))</f>
        <v xml:space="preserve"> </v>
      </c>
      <c r="R115" s="58" t="str">
        <f>IF(ISERROR(VLOOKUP($B115,'Race 8'!$K$11:$Q$35,7,FALSE)),"0",VLOOKUP($B115,'Race 8'!$K$11:$Q$35,7,FALSE))</f>
        <v>0</v>
      </c>
      <c r="S115" s="99" t="str">
        <f>IF(ISERROR(VLOOKUP($B115,'Race 9'!$K$11:$Q$29,6,FALSE))," ",VLOOKUP($B115,'Race 9'!$K$11:$Q$29,6,FALSE))</f>
        <v xml:space="preserve"> </v>
      </c>
      <c r="T115" s="58" t="str">
        <f>IF(ISERROR(VLOOKUP($B115,'Race 9'!$K$11:$Q$29,7,FALSE)),"0",VLOOKUP($B115,'Race 9'!$K$11:$Q$29,7,FALSE))</f>
        <v>0</v>
      </c>
      <c r="U115" s="99" t="str">
        <f>IF(ISERROR(VLOOKUP($B115,'Race 10'!$K$11:$Q$35,6,FALSE))," ",VLOOKUP($B115,'Race 10'!$K$11:$Q$35,6,FALSE))</f>
        <v xml:space="preserve"> </v>
      </c>
      <c r="V115" s="58" t="str">
        <f>IF(ISERROR(VLOOKUP($B115,'Race 10'!$K$11:$Q$35,7,FALSE)),"0",VLOOKUP($B115,'Race 10'!$K$11:$Q$35,7,FALSE))</f>
        <v>0</v>
      </c>
      <c r="W115" s="99" t="str">
        <f>IF(ISERROR(VLOOKUP($B115,'Race 11'!$K$11:$Q$38,6,FALSE))," ",VLOOKUP($B115,'Race 11'!$K$11:$Q$38,6,FALSE))</f>
        <v xml:space="preserve"> </v>
      </c>
      <c r="X115" s="58" t="str">
        <f>IF(ISERROR(VLOOKUP($B115,'Race 11'!$K$11:$Q$38,7,FALSE)),"0",VLOOKUP($B115,'Race 11'!$K$11:$Q$38,7,FALSE))</f>
        <v>0</v>
      </c>
      <c r="Y115" s="99" t="str">
        <f>IF(ISERROR(VLOOKUP($B115,'Race 12'!$K$11:$Q$42,6,FALSE))," ",VLOOKUP($B115,'Race 12'!$K$11:$Q$42,6,FALSE))</f>
        <v xml:space="preserve"> </v>
      </c>
      <c r="Z115" s="58" t="str">
        <f>IF(ISERROR(VLOOKUP($B115,'Race 12'!$K$11:$Q$42,7,FALSE)),"0",VLOOKUP($B115,'Race 12'!$K$11:$Q$42,7,FALSE))</f>
        <v>0</v>
      </c>
      <c r="AA115" s="100">
        <f t="shared" si="6"/>
        <v>0</v>
      </c>
      <c r="AB115" s="54">
        <f t="shared" si="7"/>
        <v>0</v>
      </c>
      <c r="AC115" s="5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</row>
    <row r="116" spans="1:48" hidden="1">
      <c r="A116" s="35">
        <v>52</v>
      </c>
      <c r="B116" s="56"/>
      <c r="C116" s="99" t="str">
        <f>IF(ISERROR(VLOOKUP(B116,'Race 1'!$K$11:$Q$30,6,FALSE))," ",VLOOKUP(B116,'Race 1'!$K$11:$Q$30,6,FALSE))</f>
        <v xml:space="preserve"> </v>
      </c>
      <c r="D116" s="58" t="str">
        <f>IF(ISERROR(VLOOKUP(B116,'Race 1'!$K$11:$Q$30,7,FALSE)),"0",VLOOKUP(B116,'Race 1'!$K$11:$Q$30,7,FALSE))</f>
        <v>0</v>
      </c>
      <c r="E116" s="99" t="str">
        <f>IF(ISERROR(VLOOKUP($B116,'Race 2'!$K$11:$Q$25,6,FALSE))," ",VLOOKUP($B116,'Race 2'!$K$11:$Q$25,6,FALSE))</f>
        <v xml:space="preserve"> </v>
      </c>
      <c r="F116" s="58" t="str">
        <f>IF(ISERROR(VLOOKUP($B116,'Race 2'!$K$11:$Q$25,7,FALSE)),"0",VLOOKUP($B116,'Race 2'!$K$11:$Q$25,7,FALSE))</f>
        <v>0</v>
      </c>
      <c r="G116" s="99" t="str">
        <f>IF(ISERROR(VLOOKUP($B116,'Race 3'!$K$11:$Q$36,6,FALSE))," ",VLOOKUP($B116,'Race 3'!$K$11:$Q$36,6,FALSE))</f>
        <v xml:space="preserve"> </v>
      </c>
      <c r="H116" s="58" t="str">
        <f>IF(ISERROR(VLOOKUP($B116,'Race 3'!$K$11:$Q$36,7,FALSE)),"0",VLOOKUP($B116,'Race 3'!$K$11:$Q$36,7,FALSE))</f>
        <v>0</v>
      </c>
      <c r="I116" s="99" t="str">
        <f>IF(ISERROR(VLOOKUP($B116,'Race 4'!$K$11:$Q$30,6,FALSE))," ",VLOOKUP($B116,'Race 4'!$K$11:$Q$30,6,FALSE))</f>
        <v xml:space="preserve"> </v>
      </c>
      <c r="J116" s="58" t="str">
        <f>IF(ISERROR(VLOOKUP($B116,'Race 4'!$K$11:$Q$30,7,FALSE)),"0",VLOOKUP($B116,'Race 4'!$K$11:$Q$30,7,FALSE))</f>
        <v>0</v>
      </c>
      <c r="K116" s="99" t="str">
        <f>IF(ISERROR(VLOOKUP($B116,'Race 5'!$K$11:$Q$38,6,FALSE))," ",VLOOKUP($B116,'Race 5'!$K$11:$Q$38,6,FALSE))</f>
        <v xml:space="preserve"> </v>
      </c>
      <c r="L116" s="58" t="str">
        <f>IF(ISERROR(VLOOKUP($B116,'Race 5'!$K$11:$Q$38,7,FALSE)),"0",VLOOKUP($B116,'Race 5'!$K$11:$Q$38,7,FALSE))</f>
        <v>0</v>
      </c>
      <c r="M116" s="99" t="str">
        <f>IF(ISERROR(VLOOKUP($B116,'Race 6'!$K$11:$Q$45,6,FALSE))," ",VLOOKUP($B116,'Race 6'!$K$11:$Q$45,6,FALSE))</f>
        <v xml:space="preserve"> </v>
      </c>
      <c r="N116" s="58" t="str">
        <f>IF(ISERROR(VLOOKUP($B116,'Race 6'!$K$11:$Q$45,7,FALSE)),"0",VLOOKUP($B116,'Race 6'!$K$11:$Q$45,7,FALSE))</f>
        <v>0</v>
      </c>
      <c r="O116" s="99" t="str">
        <f>IF(ISERROR(VLOOKUP($B116,'Race 7'!$K$11:$Q$38,6,FALSE))," ",VLOOKUP($B116,'Race 7'!$K$11:$Q$38,6,FALSE))</f>
        <v xml:space="preserve"> </v>
      </c>
      <c r="P116" s="58" t="str">
        <f>IF(ISERROR(VLOOKUP($B116,'Race 7'!$K$11:$Q$38,7,FALSE)),"0",VLOOKUP($B116,'Race 7'!$K$11:$Q$38,7,FALSE))</f>
        <v>0</v>
      </c>
      <c r="Q116" s="99" t="str">
        <f>IF(ISERROR(VLOOKUP($B116,'Race 8'!$K$11:$Q$35,6,FALSE))," ",VLOOKUP($B116,'Race 8'!$K$11:$Q$35,6,FALSE))</f>
        <v xml:space="preserve"> </v>
      </c>
      <c r="R116" s="58" t="str">
        <f>IF(ISERROR(VLOOKUP($B116,'Race 8'!$K$11:$Q$35,7,FALSE)),"0",VLOOKUP($B116,'Race 8'!$K$11:$Q$35,7,FALSE))</f>
        <v>0</v>
      </c>
      <c r="S116" s="99" t="str">
        <f>IF(ISERROR(VLOOKUP($B116,'Race 9'!$K$11:$Q$29,6,FALSE))," ",VLOOKUP($B116,'Race 9'!$K$11:$Q$29,6,FALSE))</f>
        <v xml:space="preserve"> </v>
      </c>
      <c r="T116" s="58" t="str">
        <f>IF(ISERROR(VLOOKUP($B116,'Race 9'!$K$11:$Q$29,7,FALSE)),"0",VLOOKUP($B116,'Race 9'!$K$11:$Q$29,7,FALSE))</f>
        <v>0</v>
      </c>
      <c r="U116" s="99" t="str">
        <f>IF(ISERROR(VLOOKUP($B116,'Race 10'!$K$11:$Q$35,6,FALSE))," ",VLOOKUP($B116,'Race 10'!$K$11:$Q$35,6,FALSE))</f>
        <v xml:space="preserve"> </v>
      </c>
      <c r="V116" s="58" t="str">
        <f>IF(ISERROR(VLOOKUP($B116,'Race 10'!$K$11:$Q$35,7,FALSE)),"0",VLOOKUP($B116,'Race 10'!$K$11:$Q$35,7,FALSE))</f>
        <v>0</v>
      </c>
      <c r="W116" s="99" t="str">
        <f>IF(ISERROR(VLOOKUP($B116,'Race 11'!$K$11:$Q$38,6,FALSE))," ",VLOOKUP($B116,'Race 11'!$K$11:$Q$38,6,FALSE))</f>
        <v xml:space="preserve"> </v>
      </c>
      <c r="X116" s="58" t="str">
        <f>IF(ISERROR(VLOOKUP($B116,'Race 11'!$K$11:$Q$38,7,FALSE)),"0",VLOOKUP($B116,'Race 11'!$K$11:$Q$38,7,FALSE))</f>
        <v>0</v>
      </c>
      <c r="Y116" s="99" t="str">
        <f>IF(ISERROR(VLOOKUP($B116,'Race 12'!$K$11:$Q$42,6,FALSE))," ",VLOOKUP($B116,'Race 12'!$K$11:$Q$42,6,FALSE))</f>
        <v xml:space="preserve"> </v>
      </c>
      <c r="Z116" s="58" t="str">
        <f>IF(ISERROR(VLOOKUP($B116,'Race 12'!$K$11:$Q$42,7,FALSE)),"0",VLOOKUP($B116,'Race 12'!$K$11:$Q$42,7,FALSE))</f>
        <v>0</v>
      </c>
      <c r="AA116" s="100">
        <f t="shared" si="6"/>
        <v>0</v>
      </c>
      <c r="AB116" s="54">
        <f t="shared" si="7"/>
        <v>0</v>
      </c>
      <c r="AC116" s="5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</row>
    <row r="117" spans="1:48" hidden="1">
      <c r="A117" s="35">
        <v>53</v>
      </c>
      <c r="B117" s="56"/>
      <c r="C117" s="99" t="str">
        <f>IF(ISERROR(VLOOKUP(B117,'Race 1'!$K$11:$Q$30,6,FALSE))," ",VLOOKUP(B117,'Race 1'!$K$11:$Q$30,6,FALSE))</f>
        <v xml:space="preserve"> </v>
      </c>
      <c r="D117" s="58" t="str">
        <f>IF(ISERROR(VLOOKUP(B117,'Race 1'!$K$11:$Q$30,7,FALSE)),"0",VLOOKUP(B117,'Race 1'!$K$11:$Q$30,7,FALSE))</f>
        <v>0</v>
      </c>
      <c r="E117" s="99" t="str">
        <f>IF(ISERROR(VLOOKUP($B117,'Race 2'!$K$11:$Q$25,6,FALSE))," ",VLOOKUP($B117,'Race 2'!$K$11:$Q$25,6,FALSE))</f>
        <v xml:space="preserve"> </v>
      </c>
      <c r="F117" s="58" t="str">
        <f>IF(ISERROR(VLOOKUP($B117,'Race 2'!$K$11:$Q$25,7,FALSE)),"0",VLOOKUP($B117,'Race 2'!$K$11:$Q$25,7,FALSE))</f>
        <v>0</v>
      </c>
      <c r="G117" s="99" t="str">
        <f>IF(ISERROR(VLOOKUP($B117,'Race 3'!$K$11:$Q$36,6,FALSE))," ",VLOOKUP($B117,'Race 3'!$K$11:$Q$36,6,FALSE))</f>
        <v xml:space="preserve"> </v>
      </c>
      <c r="H117" s="58" t="str">
        <f>IF(ISERROR(VLOOKUP($B117,'Race 3'!$K$11:$Q$36,7,FALSE)),"0",VLOOKUP($B117,'Race 3'!$K$11:$Q$36,7,FALSE))</f>
        <v>0</v>
      </c>
      <c r="I117" s="99" t="str">
        <f>IF(ISERROR(VLOOKUP($B117,'Race 4'!$K$11:$Q$30,6,FALSE))," ",VLOOKUP($B117,'Race 4'!$K$11:$Q$30,6,FALSE))</f>
        <v xml:space="preserve"> </v>
      </c>
      <c r="J117" s="58" t="str">
        <f>IF(ISERROR(VLOOKUP($B117,'Race 4'!$K$11:$Q$30,7,FALSE)),"0",VLOOKUP($B117,'Race 4'!$K$11:$Q$30,7,FALSE))</f>
        <v>0</v>
      </c>
      <c r="K117" s="99" t="str">
        <f>IF(ISERROR(VLOOKUP($B117,'Race 5'!$K$11:$Q$38,6,FALSE))," ",VLOOKUP($B117,'Race 5'!$K$11:$Q$38,6,FALSE))</f>
        <v xml:space="preserve"> </v>
      </c>
      <c r="L117" s="58" t="str">
        <f>IF(ISERROR(VLOOKUP($B117,'Race 5'!$K$11:$Q$38,7,FALSE)),"0",VLOOKUP($B117,'Race 5'!$K$11:$Q$38,7,FALSE))</f>
        <v>0</v>
      </c>
      <c r="M117" s="99" t="str">
        <f>IF(ISERROR(VLOOKUP($B117,'Race 6'!$K$11:$Q$45,6,FALSE))," ",VLOOKUP($B117,'Race 6'!$K$11:$Q$45,6,FALSE))</f>
        <v xml:space="preserve"> </v>
      </c>
      <c r="N117" s="58" t="str">
        <f>IF(ISERROR(VLOOKUP($B117,'Race 6'!$K$11:$Q$45,7,FALSE)),"0",VLOOKUP($B117,'Race 6'!$K$11:$Q$45,7,FALSE))</f>
        <v>0</v>
      </c>
      <c r="O117" s="99" t="str">
        <f>IF(ISERROR(VLOOKUP($B117,'Race 7'!$K$11:$Q$38,6,FALSE))," ",VLOOKUP($B117,'Race 7'!$K$11:$Q$38,6,FALSE))</f>
        <v xml:space="preserve"> </v>
      </c>
      <c r="P117" s="58" t="str">
        <f>IF(ISERROR(VLOOKUP($B117,'Race 7'!$K$11:$Q$38,7,FALSE)),"0",VLOOKUP($B117,'Race 7'!$K$11:$Q$38,7,FALSE))</f>
        <v>0</v>
      </c>
      <c r="Q117" s="99" t="str">
        <f>IF(ISERROR(VLOOKUP($B117,'Race 8'!$K$11:$Q$35,6,FALSE))," ",VLOOKUP($B117,'Race 8'!$K$11:$Q$35,6,FALSE))</f>
        <v xml:space="preserve"> </v>
      </c>
      <c r="R117" s="58" t="str">
        <f>IF(ISERROR(VLOOKUP($B117,'Race 8'!$K$11:$Q$35,7,FALSE)),"0",VLOOKUP($B117,'Race 8'!$K$11:$Q$35,7,FALSE))</f>
        <v>0</v>
      </c>
      <c r="S117" s="99" t="str">
        <f>IF(ISERROR(VLOOKUP($B117,'Race 9'!$K$11:$Q$29,6,FALSE))," ",VLOOKUP($B117,'Race 9'!$K$11:$Q$29,6,FALSE))</f>
        <v xml:space="preserve"> </v>
      </c>
      <c r="T117" s="58" t="str">
        <f>IF(ISERROR(VLOOKUP($B117,'Race 9'!$K$11:$Q$29,7,FALSE)),"0",VLOOKUP($B117,'Race 9'!$K$11:$Q$29,7,FALSE))</f>
        <v>0</v>
      </c>
      <c r="U117" s="99" t="str">
        <f>IF(ISERROR(VLOOKUP($B117,'Race 10'!$K$11:$Q$35,6,FALSE))," ",VLOOKUP($B117,'Race 10'!$K$11:$Q$35,6,FALSE))</f>
        <v xml:space="preserve"> </v>
      </c>
      <c r="V117" s="58" t="str">
        <f>IF(ISERROR(VLOOKUP($B117,'Race 10'!$K$11:$Q$35,7,FALSE)),"0",VLOOKUP($B117,'Race 10'!$K$11:$Q$35,7,FALSE))</f>
        <v>0</v>
      </c>
      <c r="W117" s="99" t="str">
        <f>IF(ISERROR(VLOOKUP($B117,'Race 11'!$K$11:$Q$38,6,FALSE))," ",VLOOKUP($B117,'Race 11'!$K$11:$Q$38,6,FALSE))</f>
        <v xml:space="preserve"> </v>
      </c>
      <c r="X117" s="58" t="str">
        <f>IF(ISERROR(VLOOKUP($B117,'Race 11'!$K$11:$Q$38,7,FALSE)),"0",VLOOKUP($B117,'Race 11'!$K$11:$Q$38,7,FALSE))</f>
        <v>0</v>
      </c>
      <c r="Y117" s="99" t="str">
        <f>IF(ISERROR(VLOOKUP($B117,'Race 12'!$K$11:$Q$42,6,FALSE))," ",VLOOKUP($B117,'Race 12'!$K$11:$Q$42,6,FALSE))</f>
        <v xml:space="preserve"> </v>
      </c>
      <c r="Z117" s="58" t="str">
        <f>IF(ISERROR(VLOOKUP($B117,'Race 12'!$K$11:$Q$42,7,FALSE)),"0",VLOOKUP($B117,'Race 12'!$K$11:$Q$42,7,FALSE))</f>
        <v>0</v>
      </c>
      <c r="AA117" s="100">
        <f t="shared" si="6"/>
        <v>0</v>
      </c>
      <c r="AB117" s="54">
        <f t="shared" si="7"/>
        <v>0</v>
      </c>
      <c r="AC117" s="5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</row>
    <row r="118" spans="1:48" hidden="1">
      <c r="A118" s="35">
        <v>54</v>
      </c>
      <c r="B118" s="56"/>
      <c r="C118" s="99" t="str">
        <f>IF(ISERROR(VLOOKUP(B118,'Race 1'!$K$11:$Q$30,6,FALSE))," ",VLOOKUP(B118,'Race 1'!$K$11:$Q$30,6,FALSE))</f>
        <v xml:space="preserve"> </v>
      </c>
      <c r="D118" s="58" t="str">
        <f>IF(ISERROR(VLOOKUP(B118,'Race 1'!$K$11:$Q$30,7,FALSE)),"0",VLOOKUP(B118,'Race 1'!$K$11:$Q$30,7,FALSE))</f>
        <v>0</v>
      </c>
      <c r="E118" s="99" t="str">
        <f>IF(ISERROR(VLOOKUP($B118,'Race 2'!$K$11:$Q$25,6,FALSE))," ",VLOOKUP($B118,'Race 2'!$K$11:$Q$25,6,FALSE))</f>
        <v xml:space="preserve"> </v>
      </c>
      <c r="F118" s="58" t="str">
        <f>IF(ISERROR(VLOOKUP($B118,'Race 2'!$K$11:$Q$25,7,FALSE)),"0",VLOOKUP($B118,'Race 2'!$K$11:$Q$25,7,FALSE))</f>
        <v>0</v>
      </c>
      <c r="G118" s="99" t="str">
        <f>IF(ISERROR(VLOOKUP($B118,'Race 3'!$K$11:$Q$36,6,FALSE))," ",VLOOKUP($B118,'Race 3'!$K$11:$Q$36,6,FALSE))</f>
        <v xml:space="preserve"> </v>
      </c>
      <c r="H118" s="58" t="str">
        <f>IF(ISERROR(VLOOKUP($B118,'Race 3'!$K$11:$Q$36,7,FALSE)),"0",VLOOKUP($B118,'Race 3'!$K$11:$Q$36,7,FALSE))</f>
        <v>0</v>
      </c>
      <c r="I118" s="99" t="str">
        <f>IF(ISERROR(VLOOKUP($B118,'Race 4'!$K$11:$Q$30,6,FALSE))," ",VLOOKUP($B118,'Race 4'!$K$11:$Q$30,6,FALSE))</f>
        <v xml:space="preserve"> </v>
      </c>
      <c r="J118" s="58" t="str">
        <f>IF(ISERROR(VLOOKUP($B118,'Race 4'!$K$11:$Q$30,7,FALSE)),"0",VLOOKUP($B118,'Race 4'!$K$11:$Q$30,7,FALSE))</f>
        <v>0</v>
      </c>
      <c r="K118" s="99" t="str">
        <f>IF(ISERROR(VLOOKUP($B118,'Race 5'!$K$11:$Q$38,6,FALSE))," ",VLOOKUP($B118,'Race 5'!$K$11:$Q$38,6,FALSE))</f>
        <v xml:space="preserve"> </v>
      </c>
      <c r="L118" s="58" t="str">
        <f>IF(ISERROR(VLOOKUP($B118,'Race 5'!$K$11:$Q$38,7,FALSE)),"0",VLOOKUP($B118,'Race 5'!$K$11:$Q$38,7,FALSE))</f>
        <v>0</v>
      </c>
      <c r="M118" s="99" t="str">
        <f>IF(ISERROR(VLOOKUP($B118,'Race 6'!$K$11:$Q$45,6,FALSE))," ",VLOOKUP($B118,'Race 6'!$K$11:$Q$45,6,FALSE))</f>
        <v xml:space="preserve"> </v>
      </c>
      <c r="N118" s="58" t="str">
        <f>IF(ISERROR(VLOOKUP($B118,'Race 6'!$K$11:$Q$45,7,FALSE)),"0",VLOOKUP($B118,'Race 6'!$K$11:$Q$45,7,FALSE))</f>
        <v>0</v>
      </c>
      <c r="O118" s="99" t="str">
        <f>IF(ISERROR(VLOOKUP($B118,'Race 7'!$K$11:$Q$38,6,FALSE))," ",VLOOKUP($B118,'Race 7'!$K$11:$Q$38,6,FALSE))</f>
        <v xml:space="preserve"> </v>
      </c>
      <c r="P118" s="58" t="str">
        <f>IF(ISERROR(VLOOKUP($B118,'Race 7'!$K$11:$Q$38,7,FALSE)),"0",VLOOKUP($B118,'Race 7'!$K$11:$Q$38,7,FALSE))</f>
        <v>0</v>
      </c>
      <c r="Q118" s="99" t="str">
        <f>IF(ISERROR(VLOOKUP($B118,'Race 8'!$K$11:$Q$35,6,FALSE))," ",VLOOKUP($B118,'Race 8'!$K$11:$Q$35,6,FALSE))</f>
        <v xml:space="preserve"> </v>
      </c>
      <c r="R118" s="58" t="str">
        <f>IF(ISERROR(VLOOKUP($B118,'Race 8'!$K$11:$Q$35,7,FALSE)),"0",VLOOKUP($B118,'Race 8'!$K$11:$Q$35,7,FALSE))</f>
        <v>0</v>
      </c>
      <c r="S118" s="99" t="str">
        <f>IF(ISERROR(VLOOKUP($B118,'Race 9'!$K$11:$Q$29,6,FALSE))," ",VLOOKUP($B118,'Race 9'!$K$11:$Q$29,6,FALSE))</f>
        <v xml:space="preserve"> </v>
      </c>
      <c r="T118" s="58" t="str">
        <f>IF(ISERROR(VLOOKUP($B118,'Race 9'!$K$11:$Q$29,7,FALSE)),"0",VLOOKUP($B118,'Race 9'!$K$11:$Q$29,7,FALSE))</f>
        <v>0</v>
      </c>
      <c r="U118" s="99" t="str">
        <f>IF(ISERROR(VLOOKUP($B118,'Race 10'!$K$11:$Q$35,6,FALSE))," ",VLOOKUP($B118,'Race 10'!$K$11:$Q$35,6,FALSE))</f>
        <v xml:space="preserve"> </v>
      </c>
      <c r="V118" s="58" t="str">
        <f>IF(ISERROR(VLOOKUP($B118,'Race 10'!$K$11:$Q$35,7,FALSE)),"0",VLOOKUP($B118,'Race 10'!$K$11:$Q$35,7,FALSE))</f>
        <v>0</v>
      </c>
      <c r="W118" s="99" t="str">
        <f>IF(ISERROR(VLOOKUP($B118,'Race 11'!$K$11:$Q$38,6,FALSE))," ",VLOOKUP($B118,'Race 11'!$K$11:$Q$38,6,FALSE))</f>
        <v xml:space="preserve"> </v>
      </c>
      <c r="X118" s="58" t="str">
        <f>IF(ISERROR(VLOOKUP($B118,'Race 11'!$K$11:$Q$38,7,FALSE)),"0",VLOOKUP($B118,'Race 11'!$K$11:$Q$38,7,FALSE))</f>
        <v>0</v>
      </c>
      <c r="Y118" s="99" t="str">
        <f>IF(ISERROR(VLOOKUP($B118,'Race 12'!$K$11:$Q$42,6,FALSE))," ",VLOOKUP($B118,'Race 12'!$K$11:$Q$42,6,FALSE))</f>
        <v xml:space="preserve"> </v>
      </c>
      <c r="Z118" s="58" t="str">
        <f>IF(ISERROR(VLOOKUP($B118,'Race 12'!$K$11:$Q$42,7,FALSE)),"0",VLOOKUP($B118,'Race 12'!$K$11:$Q$42,7,FALSE))</f>
        <v>0</v>
      </c>
      <c r="AA118" s="100">
        <f t="shared" si="6"/>
        <v>0</v>
      </c>
      <c r="AB118" s="54">
        <f t="shared" si="7"/>
        <v>0</v>
      </c>
      <c r="AC118" s="5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</row>
    <row r="119" spans="1:48" hidden="1">
      <c r="A119" s="35">
        <v>55</v>
      </c>
      <c r="B119" s="56"/>
      <c r="C119" s="99" t="str">
        <f>IF(ISERROR(VLOOKUP(B119,'Race 1'!$K$11:$Q$30,6,FALSE))," ",VLOOKUP(B119,'Race 1'!$K$11:$Q$30,6,FALSE))</f>
        <v xml:space="preserve"> </v>
      </c>
      <c r="D119" s="58" t="str">
        <f>IF(ISERROR(VLOOKUP(B119,'Race 1'!$K$11:$Q$30,7,FALSE)),"0",VLOOKUP(B119,'Race 1'!$K$11:$Q$30,7,FALSE))</f>
        <v>0</v>
      </c>
      <c r="E119" s="99" t="str">
        <f>IF(ISERROR(VLOOKUP($B119,'Race 2'!$K$11:$Q$25,6,FALSE))," ",VLOOKUP($B119,'Race 2'!$K$11:$Q$25,6,FALSE))</f>
        <v xml:space="preserve"> </v>
      </c>
      <c r="F119" s="58" t="str">
        <f>IF(ISERROR(VLOOKUP($B119,'Race 2'!$K$11:$Q$25,7,FALSE)),"0",VLOOKUP($B119,'Race 2'!$K$11:$Q$25,7,FALSE))</f>
        <v>0</v>
      </c>
      <c r="G119" s="99" t="str">
        <f>IF(ISERROR(VLOOKUP($B119,'Race 3'!$K$11:$Q$36,6,FALSE))," ",VLOOKUP($B119,'Race 3'!$K$11:$Q$36,6,FALSE))</f>
        <v xml:space="preserve"> </v>
      </c>
      <c r="H119" s="58" t="str">
        <f>IF(ISERROR(VLOOKUP($B119,'Race 3'!$K$11:$Q$36,7,FALSE)),"0",VLOOKUP($B119,'Race 3'!$K$11:$Q$36,7,FALSE))</f>
        <v>0</v>
      </c>
      <c r="I119" s="99" t="str">
        <f>IF(ISERROR(VLOOKUP($B119,'Race 4'!$K$11:$Q$30,6,FALSE))," ",VLOOKUP($B119,'Race 4'!$K$11:$Q$30,6,FALSE))</f>
        <v xml:space="preserve"> </v>
      </c>
      <c r="J119" s="58" t="str">
        <f>IF(ISERROR(VLOOKUP($B119,'Race 4'!$K$11:$Q$30,7,FALSE)),"0",VLOOKUP($B119,'Race 4'!$K$11:$Q$30,7,FALSE))</f>
        <v>0</v>
      </c>
      <c r="K119" s="99" t="str">
        <f>IF(ISERROR(VLOOKUP($B119,'Race 5'!$K$11:$Q$38,6,FALSE))," ",VLOOKUP($B119,'Race 5'!$K$11:$Q$38,6,FALSE))</f>
        <v xml:space="preserve"> </v>
      </c>
      <c r="L119" s="58" t="str">
        <f>IF(ISERROR(VLOOKUP($B119,'Race 5'!$K$11:$Q$38,7,FALSE)),"0",VLOOKUP($B119,'Race 5'!$K$11:$Q$38,7,FALSE))</f>
        <v>0</v>
      </c>
      <c r="M119" s="99" t="str">
        <f>IF(ISERROR(VLOOKUP($B119,'Race 6'!$K$11:$Q$45,6,FALSE))," ",VLOOKUP($B119,'Race 6'!$K$11:$Q$45,6,FALSE))</f>
        <v xml:space="preserve"> </v>
      </c>
      <c r="N119" s="58" t="str">
        <f>IF(ISERROR(VLOOKUP($B119,'Race 6'!$K$11:$Q$45,7,FALSE)),"0",VLOOKUP($B119,'Race 6'!$K$11:$Q$45,7,FALSE))</f>
        <v>0</v>
      </c>
      <c r="O119" s="99" t="str">
        <f>IF(ISERROR(VLOOKUP($B119,'Race 7'!$K$11:$Q$38,6,FALSE))," ",VLOOKUP($B119,'Race 7'!$K$11:$Q$38,6,FALSE))</f>
        <v xml:space="preserve"> </v>
      </c>
      <c r="P119" s="58" t="str">
        <f>IF(ISERROR(VLOOKUP($B119,'Race 7'!$K$11:$Q$38,7,FALSE)),"0",VLOOKUP($B119,'Race 7'!$K$11:$Q$38,7,FALSE))</f>
        <v>0</v>
      </c>
      <c r="Q119" s="99" t="str">
        <f>IF(ISERROR(VLOOKUP($B119,'Race 8'!$K$11:$Q$35,6,FALSE))," ",VLOOKUP($B119,'Race 8'!$K$11:$Q$35,6,FALSE))</f>
        <v xml:space="preserve"> </v>
      </c>
      <c r="R119" s="58" t="str">
        <f>IF(ISERROR(VLOOKUP($B119,'Race 8'!$K$11:$Q$35,7,FALSE)),"0",VLOOKUP($B119,'Race 8'!$K$11:$Q$35,7,FALSE))</f>
        <v>0</v>
      </c>
      <c r="S119" s="99" t="str">
        <f>IF(ISERROR(VLOOKUP($B119,'Race 9'!$K$11:$Q$29,6,FALSE))," ",VLOOKUP($B119,'Race 9'!$K$11:$Q$29,6,FALSE))</f>
        <v xml:space="preserve"> </v>
      </c>
      <c r="T119" s="58" t="str">
        <f>IF(ISERROR(VLOOKUP($B119,'Race 9'!$K$11:$Q$29,7,FALSE)),"0",VLOOKUP($B119,'Race 9'!$K$11:$Q$29,7,FALSE))</f>
        <v>0</v>
      </c>
      <c r="U119" s="99" t="str">
        <f>IF(ISERROR(VLOOKUP($B119,'Race 10'!$K$11:$Q$35,6,FALSE))," ",VLOOKUP($B119,'Race 10'!$K$11:$Q$35,6,FALSE))</f>
        <v xml:space="preserve"> </v>
      </c>
      <c r="V119" s="58" t="str">
        <f>IF(ISERROR(VLOOKUP($B119,'Race 10'!$K$11:$Q$35,7,FALSE)),"0",VLOOKUP($B119,'Race 10'!$K$11:$Q$35,7,FALSE))</f>
        <v>0</v>
      </c>
      <c r="W119" s="99" t="str">
        <f>IF(ISERROR(VLOOKUP($B119,'Race 11'!$K$11:$Q$38,6,FALSE))," ",VLOOKUP($B119,'Race 11'!$K$11:$Q$38,6,FALSE))</f>
        <v xml:space="preserve"> </v>
      </c>
      <c r="X119" s="58" t="str">
        <f>IF(ISERROR(VLOOKUP($B119,'Race 11'!$K$11:$Q$38,7,FALSE)),"0",VLOOKUP($B119,'Race 11'!$K$11:$Q$38,7,FALSE))</f>
        <v>0</v>
      </c>
      <c r="Y119" s="99" t="str">
        <f>IF(ISERROR(VLOOKUP($B119,'Race 12'!$K$11:$Q$42,6,FALSE))," ",VLOOKUP($B119,'Race 12'!$K$11:$Q$42,6,FALSE))</f>
        <v xml:space="preserve"> </v>
      </c>
      <c r="Z119" s="58" t="str">
        <f>IF(ISERROR(VLOOKUP($B119,'Race 12'!$K$11:$Q$42,7,FALSE)),"0",VLOOKUP($B119,'Race 12'!$K$11:$Q$42,7,FALSE))</f>
        <v>0</v>
      </c>
      <c r="AA119" s="100">
        <f t="shared" si="6"/>
        <v>0</v>
      </c>
      <c r="AB119" s="54">
        <f t="shared" si="7"/>
        <v>0</v>
      </c>
      <c r="AC119" s="5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</row>
    <row r="120" spans="1:48" hidden="1">
      <c r="A120" s="35">
        <v>56</v>
      </c>
      <c r="B120" s="56"/>
      <c r="C120" s="99" t="str">
        <f>IF(ISERROR(VLOOKUP(B120,'Race 1'!$K$11:$Q$30,6,FALSE))," ",VLOOKUP(B120,'Race 1'!$K$11:$Q$30,6,FALSE))</f>
        <v xml:space="preserve"> </v>
      </c>
      <c r="D120" s="58" t="str">
        <f>IF(ISERROR(VLOOKUP(B120,'Race 1'!$K$11:$Q$30,7,FALSE)),"0",VLOOKUP(B120,'Race 1'!$K$11:$Q$30,7,FALSE))</f>
        <v>0</v>
      </c>
      <c r="E120" s="99" t="str">
        <f>IF(ISERROR(VLOOKUP($B120,'Race 2'!$K$11:$Q$25,6,FALSE))," ",VLOOKUP($B120,'Race 2'!$K$11:$Q$25,6,FALSE))</f>
        <v xml:space="preserve"> </v>
      </c>
      <c r="F120" s="58" t="str">
        <f>IF(ISERROR(VLOOKUP($B120,'Race 2'!$K$11:$Q$25,7,FALSE)),"0",VLOOKUP($B120,'Race 2'!$K$11:$Q$25,7,FALSE))</f>
        <v>0</v>
      </c>
      <c r="G120" s="99" t="str">
        <f>IF(ISERROR(VLOOKUP($B120,'Race 3'!$K$11:$Q$36,6,FALSE))," ",VLOOKUP($B120,'Race 3'!$K$11:$Q$36,6,FALSE))</f>
        <v xml:space="preserve"> </v>
      </c>
      <c r="H120" s="58" t="str">
        <f>IF(ISERROR(VLOOKUP($B120,'Race 3'!$K$11:$Q$36,7,FALSE)),"0",VLOOKUP($B120,'Race 3'!$K$11:$Q$36,7,FALSE))</f>
        <v>0</v>
      </c>
      <c r="I120" s="99" t="str">
        <f>IF(ISERROR(VLOOKUP($B120,'Race 4'!$K$11:$Q$30,6,FALSE))," ",VLOOKUP($B120,'Race 4'!$K$11:$Q$30,6,FALSE))</f>
        <v xml:space="preserve"> </v>
      </c>
      <c r="J120" s="58" t="str">
        <f>IF(ISERROR(VLOOKUP($B120,'Race 4'!$K$11:$Q$30,7,FALSE)),"0",VLOOKUP($B120,'Race 4'!$K$11:$Q$30,7,FALSE))</f>
        <v>0</v>
      </c>
      <c r="K120" s="99" t="str">
        <f>IF(ISERROR(VLOOKUP($B120,'Race 5'!$K$11:$Q$38,6,FALSE))," ",VLOOKUP($B120,'Race 5'!$K$11:$Q$38,6,FALSE))</f>
        <v xml:space="preserve"> </v>
      </c>
      <c r="L120" s="58" t="str">
        <f>IF(ISERROR(VLOOKUP($B120,'Race 5'!$K$11:$Q$38,7,FALSE)),"0",VLOOKUP($B120,'Race 5'!$K$11:$Q$38,7,FALSE))</f>
        <v>0</v>
      </c>
      <c r="M120" s="99" t="str">
        <f>IF(ISERROR(VLOOKUP($B120,'Race 6'!$K$11:$Q$45,6,FALSE))," ",VLOOKUP($B120,'Race 6'!$K$11:$Q$45,6,FALSE))</f>
        <v xml:space="preserve"> </v>
      </c>
      <c r="N120" s="58" t="str">
        <f>IF(ISERROR(VLOOKUP($B120,'Race 6'!$K$11:$Q$45,7,FALSE)),"0",VLOOKUP($B120,'Race 6'!$K$11:$Q$45,7,FALSE))</f>
        <v>0</v>
      </c>
      <c r="O120" s="99" t="str">
        <f>IF(ISERROR(VLOOKUP($B120,'Race 7'!$K$11:$Q$38,6,FALSE))," ",VLOOKUP($B120,'Race 7'!$K$11:$Q$38,6,FALSE))</f>
        <v xml:space="preserve"> </v>
      </c>
      <c r="P120" s="58" t="str">
        <f>IF(ISERROR(VLOOKUP($B120,'Race 7'!$K$11:$Q$38,7,FALSE)),"0",VLOOKUP($B120,'Race 7'!$K$11:$Q$38,7,FALSE))</f>
        <v>0</v>
      </c>
      <c r="Q120" s="99" t="str">
        <f>IF(ISERROR(VLOOKUP($B120,'Race 8'!$K$11:$Q$35,6,FALSE))," ",VLOOKUP($B120,'Race 8'!$K$11:$Q$35,6,FALSE))</f>
        <v xml:space="preserve"> </v>
      </c>
      <c r="R120" s="58" t="str">
        <f>IF(ISERROR(VLOOKUP($B120,'Race 8'!$K$11:$Q$35,7,FALSE)),"0",VLOOKUP($B120,'Race 8'!$K$11:$Q$35,7,FALSE))</f>
        <v>0</v>
      </c>
      <c r="S120" s="99" t="str">
        <f>IF(ISERROR(VLOOKUP($B120,'Race 9'!$K$11:$Q$29,6,FALSE))," ",VLOOKUP($B120,'Race 9'!$K$11:$Q$29,6,FALSE))</f>
        <v xml:space="preserve"> </v>
      </c>
      <c r="T120" s="58" t="str">
        <f>IF(ISERROR(VLOOKUP($B120,'Race 9'!$K$11:$Q$29,7,FALSE)),"0",VLOOKUP($B120,'Race 9'!$K$11:$Q$29,7,FALSE))</f>
        <v>0</v>
      </c>
      <c r="U120" s="99" t="str">
        <f>IF(ISERROR(VLOOKUP($B120,'Race 10'!$K$11:$Q$35,6,FALSE))," ",VLOOKUP($B120,'Race 10'!$K$11:$Q$35,6,FALSE))</f>
        <v xml:space="preserve"> </v>
      </c>
      <c r="V120" s="58" t="str">
        <f>IF(ISERROR(VLOOKUP($B120,'Race 10'!$K$11:$Q$35,7,FALSE)),"0",VLOOKUP($B120,'Race 10'!$K$11:$Q$35,7,FALSE))</f>
        <v>0</v>
      </c>
      <c r="W120" s="99" t="str">
        <f>IF(ISERROR(VLOOKUP($B120,'Race 11'!$K$11:$Q$38,6,FALSE))," ",VLOOKUP($B120,'Race 11'!$K$11:$Q$38,6,FALSE))</f>
        <v xml:space="preserve"> </v>
      </c>
      <c r="X120" s="58" t="str">
        <f>IF(ISERROR(VLOOKUP($B120,'Race 11'!$K$11:$Q$38,7,FALSE)),"0",VLOOKUP($B120,'Race 11'!$K$11:$Q$38,7,FALSE))</f>
        <v>0</v>
      </c>
      <c r="Y120" s="99" t="str">
        <f>IF(ISERROR(VLOOKUP($B120,'Race 12'!$K$11:$Q$42,6,FALSE))," ",VLOOKUP($B120,'Race 12'!$K$11:$Q$42,6,FALSE))</f>
        <v xml:space="preserve"> </v>
      </c>
      <c r="Z120" s="58" t="str">
        <f>IF(ISERROR(VLOOKUP($B120,'Race 12'!$K$11:$Q$42,7,FALSE)),"0",VLOOKUP($B120,'Race 12'!$K$11:$Q$42,7,FALSE))</f>
        <v>0</v>
      </c>
      <c r="AA120" s="100">
        <f t="shared" si="6"/>
        <v>0</v>
      </c>
      <c r="AB120" s="54">
        <f t="shared" si="7"/>
        <v>0</v>
      </c>
      <c r="AC120" s="5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</row>
    <row r="121" spans="1:48" ht="19" hidden="1" thickBot="1">
      <c r="A121" s="35">
        <v>57</v>
      </c>
      <c r="B121" s="76"/>
      <c r="C121" s="99" t="str">
        <f>IF(ISERROR(VLOOKUP(B121,'Race 1'!$K$11:$Q$30,6,FALSE))," ",VLOOKUP(B121,'Race 1'!$K$11:$Q$30,6,FALSE))</f>
        <v xml:space="preserve"> </v>
      </c>
      <c r="D121" s="58" t="str">
        <f>IF(ISERROR(VLOOKUP(B121,'Race 1'!$K$11:$Q$30,7,FALSE)),"0",VLOOKUP(B121,'Race 1'!$K$11:$Q$30,7,FALSE))</f>
        <v>0</v>
      </c>
      <c r="E121" s="98" t="str">
        <f>IF(ISERROR(VLOOKUP($B121,'Race 2'!$K$11:$Q$25,6,FALSE))," ",VLOOKUP($B121,'Race 2'!$K$11:$Q$25,6,FALSE))</f>
        <v xml:space="preserve"> </v>
      </c>
      <c r="F121" s="61" t="str">
        <f>IF(ISERROR(VLOOKUP($B121,'Race 2'!$K$11:$Q$25,7,FALSE)),"0",VLOOKUP($B121,'Race 2'!$K$11:$Q$25,7,FALSE))</f>
        <v>0</v>
      </c>
      <c r="G121" s="98" t="str">
        <f>IF(ISERROR(VLOOKUP($B121,'Race 3'!$K$11:$Q$36,6,FALSE))," ",VLOOKUP($B121,'Race 3'!$K$11:$Q$36,6,FALSE))</f>
        <v xml:space="preserve"> </v>
      </c>
      <c r="H121" s="61" t="str">
        <f>IF(ISERROR(VLOOKUP($B121,'Race 3'!$K$11:$Q$36,7,FALSE)),"0",VLOOKUP($B121,'Race 3'!$K$11:$Q$36,7,FALSE))</f>
        <v>0</v>
      </c>
      <c r="I121" s="98" t="str">
        <f>IF(ISERROR(VLOOKUP($B121,'Race 4'!$K$11:$Q$30,6,FALSE))," ",VLOOKUP($B121,'Race 4'!$K$11:$Q$30,6,FALSE))</f>
        <v xml:space="preserve"> </v>
      </c>
      <c r="J121" s="61" t="str">
        <f>IF(ISERROR(VLOOKUP($B121,'Race 4'!$K$11:$Q$30,7,FALSE)),"0",VLOOKUP($B121,'Race 4'!$K$11:$Q$30,7,FALSE))</f>
        <v>0</v>
      </c>
      <c r="K121" s="98" t="str">
        <f>IF(ISERROR(VLOOKUP($B121,'Race 5'!$K$11:$Q$38,6,FALSE))," ",VLOOKUP($B121,'Race 5'!$K$11:$Q$38,6,FALSE))</f>
        <v xml:space="preserve"> </v>
      </c>
      <c r="L121" s="61" t="str">
        <f>IF(ISERROR(VLOOKUP($B121,'Race 5'!$K$11:$Q$38,7,FALSE)),"0",VLOOKUP($B121,'Race 5'!$K$11:$Q$38,7,FALSE))</f>
        <v>0</v>
      </c>
      <c r="M121" s="98" t="str">
        <f>IF(ISERROR(VLOOKUP($B121,'Race 6'!$K$11:$Q$45,6,FALSE))," ",VLOOKUP($B121,'Race 6'!$K$11:$Q$45,6,FALSE))</f>
        <v xml:space="preserve"> </v>
      </c>
      <c r="N121" s="61" t="str">
        <f>IF(ISERROR(VLOOKUP($B121,'Race 6'!$K$11:$Q$45,7,FALSE)),"0",VLOOKUP($B121,'Race 6'!$K$11:$Q$45,7,FALSE))</f>
        <v>0</v>
      </c>
      <c r="O121" s="98" t="str">
        <f>IF(ISERROR(VLOOKUP($B121,'Race 7'!$K$11:$Q$38,6,FALSE))," ",VLOOKUP($B121,'Race 7'!$K$11:$Q$38,6,FALSE))</f>
        <v xml:space="preserve"> </v>
      </c>
      <c r="P121" s="61" t="str">
        <f>IF(ISERROR(VLOOKUP($B121,'Race 7'!$K$11:$Q$38,7,FALSE)),"0",VLOOKUP($B121,'Race 7'!$K$11:$Q$38,7,FALSE))</f>
        <v>0</v>
      </c>
      <c r="Q121" s="98" t="str">
        <f>IF(ISERROR(VLOOKUP($B121,'Race 8'!$K$11:$Q$35,6,FALSE))," ",VLOOKUP($B121,'Race 8'!$K$11:$Q$35,6,FALSE))</f>
        <v xml:space="preserve"> </v>
      </c>
      <c r="R121" s="61" t="str">
        <f>IF(ISERROR(VLOOKUP($B121,'Race 8'!$K$11:$Q$35,7,FALSE)),"0",VLOOKUP($B121,'Race 8'!$K$11:$Q$35,7,FALSE))</f>
        <v>0</v>
      </c>
      <c r="S121" s="98" t="str">
        <f>IF(ISERROR(VLOOKUP($B121,'Race 9'!$K$11:$Q$29,6,FALSE))," ",VLOOKUP($B121,'Race 9'!$K$11:$Q$29,6,FALSE))</f>
        <v xml:space="preserve"> </v>
      </c>
      <c r="T121" s="61" t="str">
        <f>IF(ISERROR(VLOOKUP($B121,'Race 9'!$K$11:$Q$29,7,FALSE)),"0",VLOOKUP($B121,'Race 9'!$K$11:$Q$29,7,FALSE))</f>
        <v>0</v>
      </c>
      <c r="U121" s="98" t="str">
        <f>IF(ISERROR(VLOOKUP($B121,'Race 10'!$K$11:$Q$35,6,FALSE))," ",VLOOKUP($B121,'Race 10'!$K$11:$Q$35,6,FALSE))</f>
        <v xml:space="preserve"> </v>
      </c>
      <c r="V121" s="61" t="str">
        <f>IF(ISERROR(VLOOKUP($B121,'Race 10'!$K$11:$Q$35,7,FALSE)),"0",VLOOKUP($B121,'Race 10'!$K$11:$Q$35,7,FALSE))</f>
        <v>0</v>
      </c>
      <c r="W121" s="98" t="str">
        <f>IF(ISERROR(VLOOKUP($B121,'Race 11'!$K$11:$Q$38,6,FALSE))," ",VLOOKUP($B121,'Race 11'!$K$11:$Q$38,6,FALSE))</f>
        <v xml:space="preserve"> </v>
      </c>
      <c r="X121" s="61" t="str">
        <f>IF(ISERROR(VLOOKUP($B121,'Race 11'!$K$11:$Q$38,7,FALSE)),"0",VLOOKUP($B121,'Race 11'!$K$11:$Q$38,7,FALSE))</f>
        <v>0</v>
      </c>
      <c r="Y121" s="98" t="str">
        <f>IF(ISERROR(VLOOKUP($B121,'Race 12'!$K$11:$Q$42,6,FALSE))," ",VLOOKUP($B121,'Race 12'!$K$11:$Q$42,6,FALSE))</f>
        <v xml:space="preserve"> </v>
      </c>
      <c r="Z121" s="61" t="str">
        <f>IF(ISERROR(VLOOKUP($B121,'Race 12'!$K$11:$Q$42,7,FALSE)),"0",VLOOKUP($B121,'Race 12'!$K$11:$Q$42,7,FALSE))</f>
        <v>0</v>
      </c>
      <c r="AA121" s="128">
        <f t="shared" si="6"/>
        <v>0</v>
      </c>
      <c r="AB121" s="54">
        <f t="shared" si="7"/>
        <v>0</v>
      </c>
      <c r="AC121" s="5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</row>
    <row r="122" spans="1:48">
      <c r="A122" s="35"/>
      <c r="B122" s="33" t="s">
        <v>63</v>
      </c>
      <c r="C122" s="33"/>
      <c r="D122" s="35" t="str">
        <f>IF(SUM(D65:D121)-'Race 1'!Q30=0,"ok","Error")</f>
        <v>ok</v>
      </c>
      <c r="E122" s="35"/>
      <c r="F122" s="35" t="str">
        <f>IF(SUM(F65:F121)-'Race 2'!$Q$26=0,"ok","Error")</f>
        <v>ok</v>
      </c>
      <c r="G122" s="35"/>
      <c r="H122" s="35" t="str">
        <f>IF(SUM(H65:H121)-'Race 3'!Q30=0,"ok","Error")</f>
        <v>ok</v>
      </c>
      <c r="I122" s="35"/>
      <c r="J122" s="35" t="str">
        <f>IF(SUM(J65:J121)-'Race 4'!$Q$32=0,"ok","Error")</f>
        <v>ok</v>
      </c>
      <c r="K122" s="35"/>
      <c r="L122" s="35" t="str">
        <f>IF(SUM(L65:L121)-'Race 5'!$O$32=0,"ok","Error")</f>
        <v>ok</v>
      </c>
      <c r="M122" s="35"/>
      <c r="N122" s="35" t="str">
        <f>IF(SUM(N65:N121)-'Race 6'!Q45=0,"ok","Error")</f>
        <v>ok</v>
      </c>
      <c r="O122" s="35"/>
      <c r="P122" s="35" t="str">
        <f>IF(SUM(P65:P121)-'Race 7'!Q32=0,"ok","Error")</f>
        <v>ok</v>
      </c>
      <c r="Q122" s="35"/>
      <c r="R122" s="35" t="str">
        <f>IF(SUM(R65:R121)-'Race 8'!Q32=0,"ok","Error")</f>
        <v>ok</v>
      </c>
      <c r="S122" s="35"/>
      <c r="T122" s="35" t="str">
        <f>IF(SUM(T65:T121)-'Race 9'!Q32=0,"ok","Error")</f>
        <v>ok</v>
      </c>
      <c r="U122" s="35"/>
      <c r="V122" s="35" t="str">
        <f>IF(SUM(V65:V121)-'Race 10'!Q32=0,"ok","Error")</f>
        <v>ok</v>
      </c>
      <c r="W122" s="35"/>
      <c r="X122" s="35" t="str">
        <f>IF(SUM(X65:X121)-'Race 11'!Q32=0,"ok","Error")</f>
        <v>ok</v>
      </c>
      <c r="Y122" s="35"/>
      <c r="Z122" s="35" t="str">
        <f>IF(SUM(Z65:Z121)-'Race 12'!Q36=0,"ok","Error")</f>
        <v>ok</v>
      </c>
      <c r="AA122" s="82"/>
    </row>
  </sheetData>
  <sheetProtection password="9D4B" sheet="1" objects="1" scenarios="1"/>
  <sortState ref="B65:AB121">
    <sortCondition descending="1" ref="AA65:AA121"/>
  </sortState>
  <mergeCells count="24">
    <mergeCell ref="W63:X63"/>
    <mergeCell ref="Y63:Z63"/>
    <mergeCell ref="C7:D7"/>
    <mergeCell ref="E7:F7"/>
    <mergeCell ref="G7:H7"/>
    <mergeCell ref="I7:J7"/>
    <mergeCell ref="C63:D63"/>
    <mergeCell ref="E63:F63"/>
    <mergeCell ref="G63:H63"/>
    <mergeCell ref="I63:J63"/>
    <mergeCell ref="S63:T63"/>
    <mergeCell ref="U63:V63"/>
    <mergeCell ref="K63:L63"/>
    <mergeCell ref="M63:N63"/>
    <mergeCell ref="O63:P63"/>
    <mergeCell ref="Q63:R63"/>
    <mergeCell ref="W7:X7"/>
    <mergeCell ref="Y7:Z7"/>
    <mergeCell ref="K7:L7"/>
    <mergeCell ref="M7:N7"/>
    <mergeCell ref="O7:P7"/>
    <mergeCell ref="Q7:R7"/>
    <mergeCell ref="S7:T7"/>
    <mergeCell ref="U7:V7"/>
  </mergeCells>
  <phoneticPr fontId="0" type="noConversion"/>
  <conditionalFormatting sqref="B9:AA9 B65:AA65 B22:B43 B89:B102 B66:B87 B10:B18 C10:AA58 C66:AA121">
    <cfRule type="expression" dxfId="87" priority="29" stopIfTrue="1">
      <formula>MOD(ROW(),2)=0</formula>
    </cfRule>
  </conditionalFormatting>
  <conditionalFormatting sqref="B44:B45">
    <cfRule type="expression" dxfId="86" priority="13" stopIfTrue="1">
      <formula>MOD(ROW(),2)=0</formula>
    </cfRule>
  </conditionalFormatting>
  <conditionalFormatting sqref="B88">
    <cfRule type="expression" dxfId="85" priority="12" stopIfTrue="1">
      <formula>MOD(ROW(),2)=0</formula>
    </cfRule>
  </conditionalFormatting>
  <conditionalFormatting sqref="B19:B21 B44:B46">
    <cfRule type="expression" dxfId="84" priority="4" stopIfTrue="1">
      <formula>MOD(ROW(),2)=0</formula>
    </cfRule>
  </conditionalFormatting>
  <conditionalFormatting sqref="B46:B58">
    <cfRule type="expression" dxfId="83" priority="2" stopIfTrue="1">
      <formula>MOD(ROW(),2)=0</formula>
    </cfRule>
  </conditionalFormatting>
  <conditionalFormatting sqref="B103:B121">
    <cfRule type="expression" dxfId="82" priority="1" stopIfTrue="1">
      <formula>MOD(ROW(),2)=0</formula>
    </cfRule>
  </conditionalFormatting>
  <printOptions horizontalCentered="1" verticalCentered="1"/>
  <pageMargins left="0.2" right="0.19685039370078741" top="0.23622047244094491" bottom="0.35433070866141736" header="0.15748031496062992" footer="0.23622047244094491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5:Q44"/>
  <sheetViews>
    <sheetView tabSelected="1" zoomScale="90" zoomScaleNormal="90" zoomScalePageLayoutView="90" workbookViewId="0">
      <selection activeCell="B6" sqref="B6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17" ht="18">
      <c r="A5" s="9" t="s">
        <v>48</v>
      </c>
      <c r="F5" s="81" t="str">
        <f>VLOOKUP($A$5,'Ref - All Grand Prix Events'!$A$3:$E$14,3)</f>
        <v>Dorking 10</v>
      </c>
      <c r="I5" s="67"/>
      <c r="O5" s="81"/>
    </row>
    <row r="6" spans="1:17" ht="14">
      <c r="A6" s="10" t="s">
        <v>49</v>
      </c>
      <c r="B6" s="24">
        <f>VLOOKUP($A$5,'Ref - All Grand Prix Events'!$A$3:$E$14,2)</f>
        <v>42890</v>
      </c>
      <c r="C6" s="12"/>
      <c r="D6" s="12"/>
      <c r="F6" s="67"/>
      <c r="K6" s="24"/>
      <c r="L6" s="12"/>
      <c r="M6" s="12"/>
      <c r="O6" s="67"/>
    </row>
    <row r="7" spans="1:17">
      <c r="A7" s="10" t="s">
        <v>50</v>
      </c>
      <c r="B7" s="24" t="str">
        <f>VLOOKUP($A$5,'Ref - All Grand Prix Events'!$A$3:$E$14,4)</f>
        <v>10 miles</v>
      </c>
      <c r="C7" s="1"/>
      <c r="D7" s="1"/>
      <c r="K7" s="24"/>
      <c r="L7" s="1"/>
      <c r="M7" s="1"/>
    </row>
    <row r="8" spans="1:17" ht="13" thickBot="1">
      <c r="A8" s="28" t="s">
        <v>138</v>
      </c>
      <c r="B8" s="52">
        <v>23</v>
      </c>
      <c r="K8" s="52"/>
    </row>
    <row r="9" spans="1:17" ht="18" thickBot="1">
      <c r="B9" s="4" t="s">
        <v>47</v>
      </c>
      <c r="C9" s="2"/>
      <c r="D9" s="2"/>
      <c r="E9" s="249" t="s">
        <v>44</v>
      </c>
      <c r="F9" s="251"/>
      <c r="G9" s="249" t="s">
        <v>45</v>
      </c>
      <c r="H9" s="251"/>
      <c r="J9" s="8"/>
      <c r="K9" s="4" t="s">
        <v>51</v>
      </c>
      <c r="L9" s="2"/>
      <c r="M9" s="2"/>
      <c r="N9" s="249" t="s">
        <v>44</v>
      </c>
      <c r="O9" s="251"/>
      <c r="P9" s="249" t="s">
        <v>45</v>
      </c>
      <c r="Q9" s="251"/>
    </row>
    <row r="10" spans="1:17" ht="18" thickBot="1">
      <c r="B10" s="5"/>
      <c r="C10" s="25" t="s">
        <v>68</v>
      </c>
      <c r="D10" s="25" t="s">
        <v>69</v>
      </c>
      <c r="E10" s="6" t="s">
        <v>42</v>
      </c>
      <c r="F10" s="7" t="s">
        <v>43</v>
      </c>
      <c r="G10" s="6" t="s">
        <v>46</v>
      </c>
      <c r="H10" s="7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17" ht="16" thickBot="1">
      <c r="A11" s="8">
        <v>1</v>
      </c>
      <c r="B11" s="26" t="s">
        <v>318</v>
      </c>
      <c r="C11" s="118">
        <f>IF(VLOOKUP('Race 1'!B11,'Reference Men'!$C$4:$E$197,3,FALSE)=0," ",VLOOKUP('Race 1'!B11,'Reference Men'!$C$4:$E$197,3,FALSE))</f>
        <v>30722</v>
      </c>
      <c r="D11" s="119">
        <f>IF(ISERROR(INT(((-C11+'Race 1'!$B$6)/365.25))),"",INT(((-C11+'Race 1'!$B$6)/365.25)))</f>
        <v>33</v>
      </c>
      <c r="E11" s="95">
        <v>4.3402777777777783E-2</v>
      </c>
      <c r="F11" s="93">
        <v>20</v>
      </c>
      <c r="G11" s="94">
        <f>(VLOOKUP(D11,'Mens Wava 2010'!$A$5:$AH$101,$B$8,FALSE))/((3600*HOUR(E11))+(60*MINUTE(E11))+((1*SECOND(E11))))</f>
        <v>0.70533333333333337</v>
      </c>
      <c r="H11" s="27">
        <v>17</v>
      </c>
      <c r="J11" s="8">
        <v>1</v>
      </c>
      <c r="K11" s="26" t="s">
        <v>398</v>
      </c>
      <c r="L11" s="118">
        <f>IF(VLOOKUP('Race 1'!K11,'Reference Ladies'!$C$3:$E$184,3,FALSE)=0," ",VLOOKUP('Race 1'!K11,'Reference Ladies'!$C$3:$E$184,3,FALSE))</f>
        <v>28308</v>
      </c>
      <c r="M11" s="119">
        <f>IF(ISERROR(INT(((-L11+'Race 1'!$B$6)/365.25))),"",INT(((-L11+'Race 1'!$B$6)/365.25)))</f>
        <v>39</v>
      </c>
      <c r="N11" s="95">
        <v>5.6481481481481487E-2</v>
      </c>
      <c r="O11" s="93">
        <v>20</v>
      </c>
      <c r="P11" s="94">
        <f>(VLOOKUP(M11,'Womens Wava 2010'!$A$6:$AG$102,$B$8,FALSE))/((3600*HOUR(N11))+(60*MINUTE(N11))+((1*SECOND(N11))))</f>
        <v>0.62397540983606559</v>
      </c>
      <c r="Q11" s="27">
        <v>20</v>
      </c>
    </row>
    <row r="12" spans="1:17" ht="16" thickBot="1">
      <c r="A12" s="8">
        <v>2</v>
      </c>
      <c r="B12" s="26" t="s">
        <v>523</v>
      </c>
      <c r="C12" s="118">
        <f>IF(VLOOKUP('Race 1'!B12,'Reference Men'!$C$4:$E$197,3,FALSE)=0," ",VLOOKUP('Race 1'!B12,'Reference Men'!$C$4:$E$197,3,FALSE))</f>
        <v>33404</v>
      </c>
      <c r="D12" s="119">
        <f>IF(ISERROR(INT(((-C12+'Race 1'!$B$6)/365.25))),"",INT(((-C12+'Race 1'!$B$6)/365.25)))</f>
        <v>25</v>
      </c>
      <c r="E12" s="95">
        <v>4.4131944444444439E-2</v>
      </c>
      <c r="F12" s="93">
        <v>19</v>
      </c>
      <c r="G12" s="94">
        <f>(VLOOKUP(D12,'Mens Wava 2010'!$A$5:$AH$101,$B$8,FALSE))/((3600*HOUR(E12))+(60*MINUTE(E12))+((1*SECOND(E12))))</f>
        <v>0.69236821400472071</v>
      </c>
      <c r="H12" s="27">
        <v>15</v>
      </c>
      <c r="J12" s="8">
        <v>2</v>
      </c>
      <c r="K12" s="26" t="s">
        <v>751</v>
      </c>
      <c r="L12" s="118">
        <f>IF(VLOOKUP('Race 1'!K12,'Reference Ladies'!$C$3:$E$184,3,FALSE)=0," ",VLOOKUP('Race 1'!K12,'Reference Ladies'!$C$3:$E$184,3,FALSE))</f>
        <v>32125</v>
      </c>
      <c r="M12" s="119">
        <f>IF(ISERROR(INT(((-L12+'Race 1'!$B$6)/365.25))),"",INT(((-L12+'Race 1'!$B$6)/365.25)))</f>
        <v>29</v>
      </c>
      <c r="N12" s="95">
        <v>5.9826388888888887E-2</v>
      </c>
      <c r="O12" s="93">
        <v>19</v>
      </c>
      <c r="P12" s="94">
        <f>(VLOOKUP(M12,'Womens Wava 2010'!$A$6:$AG$102,$B$8,FALSE))/((3600*HOUR(N12))+(60*MINUTE(N12))+((1*SECOND(N12))))</f>
        <v>0.57283807312826462</v>
      </c>
      <c r="Q12" s="27">
        <v>18</v>
      </c>
    </row>
    <row r="13" spans="1:17" ht="16" thickBot="1">
      <c r="A13" s="8">
        <v>3</v>
      </c>
      <c r="B13" s="26" t="s">
        <v>555</v>
      </c>
      <c r="C13" s="118">
        <f>IF(VLOOKUP('Race 1'!B13,'Reference Men'!$C$4:$E$197,3,FALSE)=0," ",VLOOKUP('Race 1'!B13,'Reference Men'!$C$4:$E$197,3,FALSE))</f>
        <v>28563</v>
      </c>
      <c r="D13" s="119">
        <f>IF(ISERROR(INT(((-C13+'Race 1'!$B$6)/365.25))),"",INT(((-C13+'Race 1'!$B$6)/365.25)))</f>
        <v>39</v>
      </c>
      <c r="E13" s="95">
        <v>4.4236111111111115E-2</v>
      </c>
      <c r="F13" s="93">
        <v>18</v>
      </c>
      <c r="G13" s="94">
        <f>(VLOOKUP(D13,'Mens Wava 2010'!$A$5:$AH$101,$B$8,FALSE))/((3600*HOUR(E13))+(60*MINUTE(E13))+((1*SECOND(E13))))</f>
        <v>0.70774463631606488</v>
      </c>
      <c r="H13" s="27">
        <v>18</v>
      </c>
      <c r="J13" s="8">
        <v>3</v>
      </c>
      <c r="K13" s="26" t="s">
        <v>291</v>
      </c>
      <c r="L13" s="118">
        <f>IF(VLOOKUP('Race 1'!K13,'Reference Ladies'!$C$3:$E$184,3,FALSE)=0," ",VLOOKUP('Race 1'!K13,'Reference Ladies'!$C$3:$E$184,3,FALSE))</f>
        <v>28552</v>
      </c>
      <c r="M13" s="119">
        <f>IF(ISERROR(INT(((-L13+'Race 1'!$B$6)/365.25))),"",INT(((-L13+'Race 1'!$B$6)/365.25)))</f>
        <v>39</v>
      </c>
      <c r="N13" s="95">
        <v>6.0069444444444446E-2</v>
      </c>
      <c r="O13" s="93">
        <v>18</v>
      </c>
      <c r="P13" s="94">
        <f>(VLOOKUP(M13,'Womens Wava 2010'!$A$6:$AG$102,$B$8,FALSE))/((3600*HOUR(N13))+(60*MINUTE(N13))+((1*SECOND(N13))))</f>
        <v>0.58670520231213874</v>
      </c>
      <c r="Q13" s="27">
        <v>19</v>
      </c>
    </row>
    <row r="14" spans="1:17" ht="16" thickBot="1">
      <c r="A14" s="8">
        <v>4</v>
      </c>
      <c r="B14" s="26" t="s">
        <v>522</v>
      </c>
      <c r="C14" s="118">
        <f>IF(VLOOKUP('Race 1'!B14,'Reference Men'!$C$4:$E$197,3,FALSE)=0," ",VLOOKUP('Race 1'!B14,'Reference Men'!$C$4:$E$197,3,FALSE))</f>
        <v>24048</v>
      </c>
      <c r="D14" s="119">
        <f>IF(ISERROR(INT(((-C14+'Race 1'!$B$6)/365.25))),"",INT(((-C14+'Race 1'!$B$6)/365.25)))</f>
        <v>51</v>
      </c>
      <c r="E14" s="95">
        <v>4.5729166666666661E-2</v>
      </c>
      <c r="F14" s="93">
        <v>17</v>
      </c>
      <c r="G14" s="94">
        <f>(VLOOKUP(D14,'Mens Wava 2010'!$A$5:$AH$101,$B$8,FALSE))/((3600*HOUR(E14))+(60*MINUTE(E14))+((1*SECOND(E14))))</f>
        <v>0.7542394330549228</v>
      </c>
      <c r="H14" s="27">
        <v>20</v>
      </c>
      <c r="J14" s="8">
        <v>4</v>
      </c>
      <c r="K14" s="26" t="s">
        <v>736</v>
      </c>
      <c r="L14" s="118">
        <f>IF(VLOOKUP('Race 1'!K14,'Reference Ladies'!$C$3:$E$184,3,FALSE)=0," ",VLOOKUP('Race 1'!K14,'Reference Ladies'!$C$3:$E$184,3,FALSE))</f>
        <v>30263</v>
      </c>
      <c r="M14" s="119">
        <f>IF(ISERROR(INT(((-L14+'Race 1'!$B$6)/365.25))),"",INT(((-L14+'Race 1'!$B$6)/365.25)))</f>
        <v>34</v>
      </c>
      <c r="N14" s="95">
        <v>6.1921296296296301E-2</v>
      </c>
      <c r="O14" s="93">
        <v>17</v>
      </c>
      <c r="P14" s="94">
        <f>(VLOOKUP(M14,'Womens Wava 2010'!$A$6:$AG$102,$B$8,FALSE))/((3600*HOUR(N14))+(60*MINUTE(N14))+((1*SECOND(N14))))</f>
        <v>0.55738317757009348</v>
      </c>
      <c r="Q14" s="27">
        <v>17</v>
      </c>
    </row>
    <row r="15" spans="1:17" ht="16" thickBot="1">
      <c r="A15" s="8">
        <v>5</v>
      </c>
      <c r="B15" s="26" t="s">
        <v>334</v>
      </c>
      <c r="C15" s="118">
        <f>IF(VLOOKUP('Race 1'!B15,'Reference Men'!$C$4:$E$197,3,FALSE)=0," ",VLOOKUP('Race 1'!B15,'Reference Men'!$C$4:$E$197,3,FALSE))</f>
        <v>30966</v>
      </c>
      <c r="D15" s="119">
        <f>IF(ISERROR(INT(((-C15+'Race 1'!$B$6)/365.25))),"",INT(((-C15+'Race 1'!$B$6)/365.25)))</f>
        <v>32</v>
      </c>
      <c r="E15" s="95">
        <v>4.6539351851851853E-2</v>
      </c>
      <c r="F15" s="93">
        <v>16</v>
      </c>
      <c r="G15" s="94">
        <f>(VLOOKUP(D15,'Mens Wava 2010'!$A$5:$AH$101,$B$8,FALSE))/((3600*HOUR(E15))+(60*MINUTE(E15))+((1*SECOND(E15))))</f>
        <v>0.6568017905993534</v>
      </c>
      <c r="H15" s="27">
        <v>13</v>
      </c>
      <c r="J15" s="8">
        <v>5</v>
      </c>
      <c r="K15" s="26" t="s">
        <v>246</v>
      </c>
      <c r="L15" s="118">
        <f>IF(VLOOKUP('Race 1'!K15,'Reference Ladies'!$C$3:$E$184,3,FALSE)=0," ",VLOOKUP('Race 1'!K15,'Reference Ladies'!$C$3:$E$184,3,FALSE))</f>
        <v>26537</v>
      </c>
      <c r="M15" s="119">
        <f>IF(ISERROR(INT(((-L15+'Race 1'!$B$6)/365.25))),"",INT(((-L15+'Race 1'!$B$6)/365.25)))</f>
        <v>44</v>
      </c>
      <c r="N15" s="95">
        <v>7.5775462962962961E-2</v>
      </c>
      <c r="O15" s="93">
        <v>16</v>
      </c>
      <c r="P15" s="94">
        <f>(VLOOKUP(M15,'Womens Wava 2010'!$A$6:$AG$102,$B$8,FALSE))/((3600*HOUR(N15))+(60*MINUTE(N15))+((1*SECOND(N15))))</f>
        <v>0.48220559034672367</v>
      </c>
      <c r="Q15" s="27">
        <v>16</v>
      </c>
    </row>
    <row r="16" spans="1:17" ht="16" thickBot="1">
      <c r="A16" s="8">
        <v>6</v>
      </c>
      <c r="B16" s="26" t="s">
        <v>172</v>
      </c>
      <c r="C16" s="118">
        <f>IF(VLOOKUP('Race 1'!B16,'Reference Men'!$C$4:$E$197,3,FALSE)=0," ",VLOOKUP('Race 1'!B16,'Reference Men'!$C$4:$E$197,3,FALSE))</f>
        <v>23278</v>
      </c>
      <c r="D16" s="119">
        <f>IF(ISERROR(INT(((-C16+'Race 1'!$B$6)/365.25))),"",INT(((-C16+'Race 1'!$B$6)/365.25)))</f>
        <v>53</v>
      </c>
      <c r="E16" s="95">
        <v>5.0347222222222217E-2</v>
      </c>
      <c r="F16" s="93">
        <v>15</v>
      </c>
      <c r="G16" s="94">
        <f>(VLOOKUP(D16,'Mens Wava 2010'!$A$5:$AH$101,$B$8,FALSE))/((3600*HOUR(E16))+(60*MINUTE(E16))+((1*SECOND(E16))))</f>
        <v>0.6972413793103448</v>
      </c>
      <c r="H16" s="27">
        <v>16</v>
      </c>
      <c r="J16" s="8">
        <v>6</v>
      </c>
      <c r="K16" s="26"/>
      <c r="L16" s="118" t="e">
        <f>IF(VLOOKUP('Race 1'!K16,'Reference Ladies'!$C$3:$E$184,3,FALSE)=0," ",VLOOKUP('Race 1'!K16,'Reference Ladies'!$C$3:$E$184,3,FALSE))</f>
        <v>#N/A</v>
      </c>
      <c r="M16" s="119" t="str">
        <f>IF(ISERROR(INT(((-L16+'Race 1'!$B$6)/365.25))),"",INT(((-L16+'Race 1'!$B$6)/365.25)))</f>
        <v/>
      </c>
      <c r="N16" s="95"/>
      <c r="O16" s="93"/>
      <c r="P16" s="94" t="e">
        <f>(VLOOKUP(M16,'Womens Wava 2010'!$A$6:$AG$102,$B$8,FALSE))/((3600*HOUR(N16))+(60*MINUTE(N16))+((1*SECOND(N16))))</f>
        <v>#N/A</v>
      </c>
      <c r="Q16" s="27"/>
    </row>
    <row r="17" spans="1:17" ht="16" thickBot="1">
      <c r="A17" s="8">
        <v>7</v>
      </c>
      <c r="B17" s="26" t="s">
        <v>408</v>
      </c>
      <c r="C17" s="118">
        <f>IF(VLOOKUP('Race 1'!B17,'Reference Men'!$C$4:$E$197,3,FALSE)=0," ",VLOOKUP('Race 1'!B17,'Reference Men'!$C$4:$E$197,3,FALSE))</f>
        <v>23880</v>
      </c>
      <c r="D17" s="119">
        <f>IF(ISERROR(INT(((-C17+'Race 1'!$B$6)/365.25))),"",INT(((-C17+'Race 1'!$B$6)/365.25)))</f>
        <v>52</v>
      </c>
      <c r="E17" s="95">
        <v>5.0416666666666665E-2</v>
      </c>
      <c r="F17" s="93">
        <v>14</v>
      </c>
      <c r="G17" s="94">
        <f>(VLOOKUP(D17,'Mens Wava 2010'!$A$5:$AH$101,$B$8,FALSE))/((3600*HOUR(E17))+(60*MINUTE(E17))+((1*SECOND(E17))))</f>
        <v>0.69008264462809921</v>
      </c>
      <c r="H17" s="27">
        <v>14</v>
      </c>
      <c r="J17" s="8">
        <v>7</v>
      </c>
      <c r="K17" s="26"/>
      <c r="L17" s="118" t="e">
        <f>IF(VLOOKUP('Race 1'!K17,'Reference Ladies'!$C$3:$E$184,3,FALSE)=0," ",VLOOKUP('Race 1'!K17,'Reference Ladies'!$C$3:$E$184,3,FALSE))</f>
        <v>#N/A</v>
      </c>
      <c r="M17" s="119" t="str">
        <f>IF(ISERROR(INT(((-L17+'Race 1'!$B$6)/365.25))),"",INT(((-L17+'Race 1'!$B$6)/365.25)))</f>
        <v/>
      </c>
      <c r="N17" s="95"/>
      <c r="O17" s="93"/>
      <c r="P17" s="94" t="e">
        <f>(VLOOKUP(M17,'Womens Wava 2010'!$A$6:$AG$102,$B$8,FALSE))/((3600*HOUR(N17))+(60*MINUTE(N17))+((1*SECOND(N17))))</f>
        <v>#N/A</v>
      </c>
      <c r="Q17" s="27"/>
    </row>
    <row r="18" spans="1:17" ht="16" thickBot="1">
      <c r="A18" s="8">
        <v>8</v>
      </c>
      <c r="B18" s="26" t="s">
        <v>355</v>
      </c>
      <c r="C18" s="118">
        <f>IF(VLOOKUP('Race 1'!B18,'Reference Men'!$C$4:$E$197,3,FALSE)=0," ",VLOOKUP('Race 1'!B18,'Reference Men'!$C$4:$E$197,3,FALSE))</f>
        <v>21643</v>
      </c>
      <c r="D18" s="119">
        <f>IF(ISERROR(INT(((-C18+'Race 1'!$B$6)/365.25))),"",INT(((-C18+'Race 1'!$B$6)/365.25)))</f>
        <v>58</v>
      </c>
      <c r="E18" s="95">
        <v>5.1793981481481483E-2</v>
      </c>
      <c r="F18" s="93">
        <v>13</v>
      </c>
      <c r="G18" s="94">
        <f>(VLOOKUP(D18,'Mens Wava 2010'!$A$5:$AH$101,$B$8,FALSE))/((3600*HOUR(E18))+(60*MINUTE(E18))+((1*SECOND(E18))))</f>
        <v>0.70882681564245809</v>
      </c>
      <c r="H18" s="27">
        <v>19</v>
      </c>
      <c r="J18" s="8">
        <v>8</v>
      </c>
      <c r="K18" s="26"/>
      <c r="L18" s="118" t="e">
        <f>IF(VLOOKUP('Race 1'!K18,'Reference Ladies'!$C$3:$E$184,3,FALSE)=0," ",VLOOKUP('Race 1'!K18,'Reference Ladies'!$C$3:$E$184,3,FALSE))</f>
        <v>#N/A</v>
      </c>
      <c r="M18" s="119" t="str">
        <f>IF(ISERROR(INT(((-L18+'Race 1'!$B$6)/365.25))),"",INT(((-L18+'Race 1'!$B$6)/365.25)))</f>
        <v/>
      </c>
      <c r="N18" s="95"/>
      <c r="O18" s="93"/>
      <c r="P18" s="94" t="e">
        <f>(VLOOKUP(M18,'Womens Wava 2010'!$A$6:$AG$102,$B$8,FALSE))/((3600*HOUR(N18))+(60*MINUTE(N18))+((1*SECOND(N18))))</f>
        <v>#N/A</v>
      </c>
      <c r="Q18" s="27"/>
    </row>
    <row r="19" spans="1:17" ht="16" thickBot="1">
      <c r="A19" s="8">
        <v>9</v>
      </c>
      <c r="B19" s="26" t="s">
        <v>524</v>
      </c>
      <c r="C19" s="118">
        <f>IF(VLOOKUP('Race 1'!B19,'Reference Men'!$C$4:$E$197,3,FALSE)=0," ",VLOOKUP('Race 1'!B19,'Reference Men'!$C$4:$E$197,3,FALSE))</f>
        <v>31155</v>
      </c>
      <c r="D19" s="119">
        <f>IF(ISERROR(INT(((-C19+'Race 1'!$B$6)/365.25))),"",INT(((-C19+'Race 1'!$B$6)/365.25)))</f>
        <v>32</v>
      </c>
      <c r="E19" s="95">
        <v>5.1932870370370365E-2</v>
      </c>
      <c r="F19" s="93">
        <v>12</v>
      </c>
      <c r="G19" s="94">
        <f>(VLOOKUP(D19,'Mens Wava 2010'!$A$5:$AH$101,$B$8,FALSE))/((3600*HOUR(E19))+(60*MINUTE(E19))+((1*SECOND(E19))))</f>
        <v>0.58858925785602856</v>
      </c>
      <c r="H19" s="27">
        <v>8</v>
      </c>
      <c r="J19" s="8">
        <v>9</v>
      </c>
      <c r="K19" s="26"/>
      <c r="L19" s="118" t="e">
        <f>IF(VLOOKUP('Race 1'!K19,'Reference Ladies'!$C$3:$E$184,3,FALSE)=0," ",VLOOKUP('Race 1'!K19,'Reference Ladies'!$C$3:$E$184,3,FALSE))</f>
        <v>#N/A</v>
      </c>
      <c r="M19" s="119" t="str">
        <f>IF(ISERROR(INT(((-L19+'Race 1'!$B$6)/365.25))),"",INT(((-L19+'Race 1'!$B$6)/365.25)))</f>
        <v/>
      </c>
      <c r="N19" s="95"/>
      <c r="O19" s="93"/>
      <c r="P19" s="94" t="e">
        <f>(VLOOKUP(M19,'Womens Wava 2010'!$A$6:$AG$102,$B$8,FALSE))/((3600*HOUR(N19))+(60*MINUTE(N19))+((1*SECOND(N19))))</f>
        <v>#N/A</v>
      </c>
      <c r="Q19" s="27"/>
    </row>
    <row r="20" spans="1:17" ht="16" thickBot="1">
      <c r="A20" s="8">
        <v>10</v>
      </c>
      <c r="B20" s="26" t="s">
        <v>349</v>
      </c>
      <c r="C20" s="118">
        <f>IF(VLOOKUP('Race 1'!B20,'Reference Men'!$C$4:$E$197,3,FALSE)=0," ",VLOOKUP('Race 1'!B20,'Reference Men'!$C$4:$E$197,3,FALSE))</f>
        <v>24651</v>
      </c>
      <c r="D20" s="119">
        <f>IF(ISERROR(INT(((-C20+'Race 1'!$B$6)/365.25))),"",INT(((-C20+'Race 1'!$B$6)/365.25)))</f>
        <v>49</v>
      </c>
      <c r="E20" s="95">
        <v>5.3773148148148153E-2</v>
      </c>
      <c r="F20" s="93">
        <v>11</v>
      </c>
      <c r="G20" s="94">
        <f>(VLOOKUP(D20,'Mens Wava 2010'!$A$5:$AH$101,$B$8,FALSE))/((3600*HOUR(E20))+(60*MINUTE(E20))+((1*SECOND(E20))))</f>
        <v>0.63043478260869568</v>
      </c>
      <c r="H20" s="27">
        <v>12</v>
      </c>
      <c r="J20" s="8">
        <v>10</v>
      </c>
      <c r="K20" s="26"/>
      <c r="L20" s="118" t="e">
        <f>IF(VLOOKUP('Race 1'!K20,'Reference Ladies'!$C$3:$E$184,3,FALSE)=0," ",VLOOKUP('Race 1'!K20,'Reference Ladies'!$C$3:$E$184,3,FALSE))</f>
        <v>#N/A</v>
      </c>
      <c r="M20" s="119" t="str">
        <f>IF(ISERROR(INT(((-L20+'Race 1'!$B$6)/365.25))),"",INT(((-L20+'Race 1'!$B$6)/365.25)))</f>
        <v/>
      </c>
      <c r="N20" s="95"/>
      <c r="O20" s="93"/>
      <c r="P20" s="94" t="e">
        <f>(VLOOKUP(M20,'Womens Wava 2010'!$A$6:$AG$102,$B$8,FALSE))/((3600*HOUR(N20))+(60*MINUTE(N20))+((1*SECOND(N20))))</f>
        <v>#N/A</v>
      </c>
      <c r="Q20" s="27"/>
    </row>
    <row r="21" spans="1:17" ht="16" thickBot="1">
      <c r="A21" s="8">
        <v>11</v>
      </c>
      <c r="B21" s="26" t="s">
        <v>256</v>
      </c>
      <c r="C21" s="118">
        <f>IF(VLOOKUP('Race 1'!B21,'Reference Men'!$C$4:$E$197,3,FALSE)=0," ",VLOOKUP('Race 1'!B21,'Reference Men'!$C$4:$E$197,3,FALSE))</f>
        <v>26900</v>
      </c>
      <c r="D21" s="119">
        <f>IF(ISERROR(INT(((-C21+'Race 1'!$B$6)/365.25))),"",INT(((-C21+'Race 1'!$B$6)/365.25)))</f>
        <v>43</v>
      </c>
      <c r="E21" s="95">
        <v>5.4120370370370374E-2</v>
      </c>
      <c r="F21" s="93">
        <v>10</v>
      </c>
      <c r="G21" s="94">
        <f>(VLOOKUP(D21,'Mens Wava 2010'!$A$5:$AH$101,$B$8,FALSE))/((3600*HOUR(E21))+(60*MINUTE(E21))+((1*SECOND(E21))))</f>
        <v>0.59602224123182213</v>
      </c>
      <c r="H21" s="27">
        <v>9</v>
      </c>
      <c r="J21" s="8">
        <v>11</v>
      </c>
      <c r="K21" s="26"/>
      <c r="L21" s="118" t="e">
        <f>IF(VLOOKUP('Race 1'!K21,'Reference Ladies'!$C$3:$E$184,3,FALSE)=0," ",VLOOKUP('Race 1'!K21,'Reference Ladies'!$C$3:$E$184,3,FALSE))</f>
        <v>#N/A</v>
      </c>
      <c r="M21" s="119" t="str">
        <f>IF(ISERROR(INT(((-L21+'Race 1'!$B$6)/365.25))),"",INT(((-L21+'Race 1'!$B$6)/365.25)))</f>
        <v/>
      </c>
      <c r="N21" s="95"/>
      <c r="O21" s="93"/>
      <c r="P21" s="94" t="e">
        <f>(VLOOKUP(M21,'Womens Wava 2010'!$A$6:$AG$102,$B$8,FALSE))/((3600*HOUR(N21))+(60*MINUTE(N21))+((1*SECOND(N21))))</f>
        <v>#N/A</v>
      </c>
      <c r="Q21" s="27"/>
    </row>
    <row r="22" spans="1:17" ht="16" thickBot="1">
      <c r="A22" s="8">
        <v>12</v>
      </c>
      <c r="B22" s="26" t="s">
        <v>58</v>
      </c>
      <c r="C22" s="118">
        <f>IF(VLOOKUP('Race 1'!B22,'Reference Men'!$C$4:$E$197,3,FALSE)=0," ",VLOOKUP('Race 1'!B22,'Reference Men'!$C$4:$E$197,3,FALSE))</f>
        <v>24909</v>
      </c>
      <c r="D22" s="119">
        <f>IF(ISERROR(INT(((-C22+'Race 1'!$B$6)/365.25))),"",INT(((-C22+'Race 1'!$B$6)/365.25)))</f>
        <v>49</v>
      </c>
      <c r="E22" s="95">
        <v>5.4699074074074074E-2</v>
      </c>
      <c r="F22" s="93">
        <v>9</v>
      </c>
      <c r="G22" s="94">
        <f>(VLOOKUP(D22,'Mens Wava 2010'!$A$5:$AH$101,$B$8,FALSE))/((3600*HOUR(E22))+(60*MINUTE(E22))+((1*SECOND(E22))))</f>
        <v>0.61976301311891668</v>
      </c>
      <c r="H22" s="27">
        <v>11</v>
      </c>
      <c r="J22" s="8">
        <v>12</v>
      </c>
      <c r="K22" s="26"/>
      <c r="L22" s="118" t="e">
        <f>IF(VLOOKUP('Race 1'!K22,'Reference Ladies'!$C$3:$E$184,3,FALSE)=0," ",VLOOKUP('Race 1'!K22,'Reference Ladies'!$C$3:$E$184,3,FALSE))</f>
        <v>#N/A</v>
      </c>
      <c r="M22" s="119" t="str">
        <f>IF(ISERROR(INT(((-L22+'Race 1'!$B$6)/365.25))),"",INT(((-L22+'Race 1'!$B$6)/365.25)))</f>
        <v/>
      </c>
      <c r="N22" s="95"/>
      <c r="O22" s="93"/>
      <c r="P22" s="94" t="e">
        <f>(VLOOKUP(M22,'Womens Wava 2010'!$A$6:$AG$102,$B$8,FALSE))/((3600*HOUR(N22))+(60*MINUTE(N22))+((1*SECOND(N22))))</f>
        <v>#N/A</v>
      </c>
      <c r="Q22" s="27"/>
    </row>
    <row r="23" spans="1:17" ht="16" thickBot="1">
      <c r="A23" s="8">
        <v>13</v>
      </c>
      <c r="B23" s="26" t="s">
        <v>229</v>
      </c>
      <c r="C23" s="118">
        <f>IF(VLOOKUP('Race 1'!B23,'Reference Men'!$C$4:$E$197,3,FALSE)=0," ",VLOOKUP('Race 1'!B23,'Reference Men'!$C$4:$E$197,3,FALSE))</f>
        <v>29283</v>
      </c>
      <c r="D23" s="119">
        <f>IF(ISERROR(INT(((-C23+'Race 1'!$B$6)/365.25))),"",INT(((-C23+'Race 1'!$B$6)/365.25)))</f>
        <v>37</v>
      </c>
      <c r="E23" s="95">
        <v>5.5219907407407405E-2</v>
      </c>
      <c r="F23" s="93">
        <v>8</v>
      </c>
      <c r="G23" s="94">
        <f>(VLOOKUP(D23,'Mens Wava 2010'!$A$5:$AH$101,$B$8,FALSE))/((3600*HOUR(E23))+(60*MINUTE(E23))+((1*SECOND(E23))))</f>
        <v>0.5610983022427164</v>
      </c>
      <c r="H23" s="27">
        <v>5</v>
      </c>
      <c r="J23" s="8">
        <v>13</v>
      </c>
      <c r="K23" s="26"/>
      <c r="L23" s="118" t="e">
        <f>IF(VLOOKUP('Race 1'!K23,'Reference Ladies'!$C$3:$E$184,3,FALSE)=0," ",VLOOKUP('Race 1'!K23,'Reference Ladies'!$C$3:$E$184,3,FALSE))</f>
        <v>#N/A</v>
      </c>
      <c r="M23" s="119" t="str">
        <f>IF(ISERROR(INT(((-L23+'Race 1'!$B$6)/365.25))),"",INT(((-L23+'Race 1'!$B$6)/365.25)))</f>
        <v/>
      </c>
      <c r="N23" s="95"/>
      <c r="O23" s="93"/>
      <c r="P23" s="94" t="e">
        <f>(VLOOKUP(M23,'Womens Wava 2010'!$A$6:$AG$102,$B$8,FALSE))/((3600*HOUR(N23))+(60*MINUTE(N23))+((1*SECOND(N23))))</f>
        <v>#N/A</v>
      </c>
      <c r="Q23" s="27"/>
    </row>
    <row r="24" spans="1:17" ht="16" thickBot="1">
      <c r="A24" s="8">
        <v>14</v>
      </c>
      <c r="B24" s="26" t="s">
        <v>477</v>
      </c>
      <c r="C24" s="118">
        <f>IF(VLOOKUP('Race 1'!B24,'Reference Men'!$C$4:$E$197,3,FALSE)=0," ",VLOOKUP('Race 1'!B24,'Reference Men'!$C$4:$E$197,3,FALSE))</f>
        <v>25686</v>
      </c>
      <c r="D24" s="119">
        <f>IF(ISERROR(INT(((-C24+'Race 1'!$B$6)/365.25))),"",INT(((-C24+'Race 1'!$B$6)/365.25)))</f>
        <v>47</v>
      </c>
      <c r="E24" s="95">
        <v>5.5520833333333332E-2</v>
      </c>
      <c r="F24" s="93">
        <v>7</v>
      </c>
      <c r="G24" s="94">
        <f>(VLOOKUP(D24,'Mens Wava 2010'!$A$5:$AH$101,$B$8,FALSE))/((3600*HOUR(E24))+(60*MINUTE(E24))+((1*SECOND(E24))))</f>
        <v>0.60037523452157604</v>
      </c>
      <c r="H24" s="27">
        <v>10</v>
      </c>
      <c r="J24" s="8">
        <v>14</v>
      </c>
      <c r="K24" s="26"/>
      <c r="L24" s="118" t="e">
        <f>IF(VLOOKUP('Race 1'!K24,'Reference Ladies'!$C$3:$E$184,3,FALSE)=0," ",VLOOKUP('Race 1'!K24,'Reference Ladies'!$C$3:$E$184,3,FALSE))</f>
        <v>#N/A</v>
      </c>
      <c r="M24" s="119" t="str">
        <f>IF(ISERROR(INT(((-L24+'Race 1'!$B$6)/365.25))),"",INT(((-L24+'Race 1'!$B$6)/365.25)))</f>
        <v/>
      </c>
      <c r="N24" s="95"/>
      <c r="O24" s="93"/>
      <c r="P24" s="94" t="e">
        <f>(VLOOKUP(M24,'Womens Wava 2010'!$A$6:$AG$102,$B$8,FALSE))/((3600*HOUR(N24))+(60*MINUTE(N24))+((1*SECOND(N24))))</f>
        <v>#N/A</v>
      </c>
      <c r="Q24" s="27"/>
    </row>
    <row r="25" spans="1:17" ht="16" thickBot="1">
      <c r="A25" s="8">
        <v>15</v>
      </c>
      <c r="B25" s="26" t="s">
        <v>348</v>
      </c>
      <c r="C25" s="118">
        <f>IF(VLOOKUP('Race 1'!B25,'Reference Men'!$C$4:$E$197,3,FALSE)=0," ",VLOOKUP('Race 1'!B25,'Reference Men'!$C$4:$E$197,3,FALSE))</f>
        <v>26855</v>
      </c>
      <c r="D25" s="119">
        <f>IF(ISERROR(INT(((-C25+'Race 1'!$B$6)/365.25))),"",INT(((-C25+'Race 1'!$B$6)/365.25)))</f>
        <v>43</v>
      </c>
      <c r="E25" s="95">
        <v>5.5567129629629626E-2</v>
      </c>
      <c r="F25" s="93">
        <v>6</v>
      </c>
      <c r="G25" s="94">
        <f>(VLOOKUP(D25,'Mens Wava 2010'!$A$5:$AH$101,$B$8,FALSE))/((3600*HOUR(E25))+(60*MINUTE(E25))+((1*SECOND(E25))))</f>
        <v>0.58050406165382207</v>
      </c>
      <c r="H25" s="27">
        <v>7</v>
      </c>
      <c r="J25" s="8">
        <v>15</v>
      </c>
      <c r="K25" s="26"/>
      <c r="L25" s="118" t="e">
        <f>IF(VLOOKUP('Race 1'!K25,'Reference Ladies'!$C$3:$E$184,3,FALSE)=0," ",VLOOKUP('Race 1'!K25,'Reference Ladies'!$C$3:$E$184,3,FALSE))</f>
        <v>#N/A</v>
      </c>
      <c r="M25" s="119" t="str">
        <f>IF(ISERROR(INT(((-L25+'Race 1'!$B$6)/365.25))),"",INT(((-L25+'Race 1'!$B$6)/365.25)))</f>
        <v/>
      </c>
      <c r="N25" s="95"/>
      <c r="O25" s="93"/>
      <c r="P25" s="94" t="e">
        <f>(VLOOKUP(M25,'Womens Wava 2010'!$A$6:$AG$102,$B$8,FALSE))/((3600*HOUR(N25))+(60*MINUTE(N25))+((1*SECOND(N25))))</f>
        <v>#N/A</v>
      </c>
      <c r="Q25" s="27"/>
    </row>
    <row r="26" spans="1:17" ht="16" thickBot="1">
      <c r="A26" s="8">
        <v>16</v>
      </c>
      <c r="B26" s="26" t="s">
        <v>516</v>
      </c>
      <c r="C26" s="118">
        <f>IF(VLOOKUP('Race 1'!B26,'Reference Men'!$C$4:$E$197,3,FALSE)=0," ",VLOOKUP('Race 1'!B26,'Reference Men'!$C$4:$E$197,3,FALSE))</f>
        <v>28896</v>
      </c>
      <c r="D26" s="119">
        <f>IF(ISERROR(INT(((-C26+'Race 1'!$B$6)/365.25))),"",INT(((-C26+'Race 1'!$B$6)/365.25)))</f>
        <v>38</v>
      </c>
      <c r="E26" s="95">
        <v>5.6041666666666663E-2</v>
      </c>
      <c r="F26" s="93">
        <v>5</v>
      </c>
      <c r="G26" s="94">
        <f>(VLOOKUP(D26,'Mens Wava 2010'!$A$5:$AH$101,$B$8,FALSE))/((3600*HOUR(E26))+(60*MINUTE(E26))+((1*SECOND(E26))))</f>
        <v>0.55555555555555558</v>
      </c>
      <c r="H26" s="27">
        <v>3</v>
      </c>
      <c r="J26" s="8">
        <v>16</v>
      </c>
      <c r="K26" s="26"/>
      <c r="L26" s="118" t="e">
        <f>IF(VLOOKUP('Race 1'!K26,'Reference Ladies'!$C$3:$E$184,3,FALSE)=0," ",VLOOKUP('Race 1'!K26,'Reference Ladies'!$C$3:$E$184,3,FALSE))</f>
        <v>#N/A</v>
      </c>
      <c r="M26" s="119" t="str">
        <f>IF(ISERROR(INT(((-L26+'Race 1'!$B$6)/365.25))),"",INT(((-L26+'Race 1'!$B$6)/365.25)))</f>
        <v/>
      </c>
      <c r="N26" s="95"/>
      <c r="O26" s="93"/>
      <c r="P26" s="94" t="e">
        <f>(VLOOKUP(M26,'Womens Wava 2010'!$A$6:$AG$102,$B$8,FALSE))/((3600*HOUR(N26))+(60*MINUTE(N26))+((1*SECOND(N26))))</f>
        <v>#N/A</v>
      </c>
      <c r="Q26" s="27"/>
    </row>
    <row r="27" spans="1:17" ht="16" thickBot="1">
      <c r="A27" s="8">
        <v>17</v>
      </c>
      <c r="B27" s="26" t="s">
        <v>633</v>
      </c>
      <c r="C27" s="118">
        <f>IF(VLOOKUP('Race 1'!B27,'Reference Men'!$C$4:$E$197,3,FALSE)=0," ",VLOOKUP('Race 1'!B27,'Reference Men'!$C$4:$E$197,3,FALSE))</f>
        <v>27886</v>
      </c>
      <c r="D27" s="119">
        <f>IF(ISERROR(INT(((-C27+'Race 1'!$B$6)/365.25))),"",INT(((-C27+'Race 1'!$B$6)/365.25)))</f>
        <v>41</v>
      </c>
      <c r="E27" s="95">
        <v>5.6238425925925928E-2</v>
      </c>
      <c r="F27" s="93">
        <v>4</v>
      </c>
      <c r="G27" s="94">
        <f>(VLOOKUP(D27,'Mens Wava 2010'!$A$5:$AH$101,$B$8,FALSE))/((3600*HOUR(E27))+(60*MINUTE(E27))+((1*SECOND(E27))))</f>
        <v>0.56451944844618229</v>
      </c>
      <c r="H27" s="27">
        <v>6</v>
      </c>
      <c r="J27" s="8">
        <v>17</v>
      </c>
      <c r="K27" s="26"/>
      <c r="L27" s="118" t="e">
        <f>IF(VLOOKUP('Race 1'!K27,'Reference Ladies'!$C$3:$E$184,3,FALSE)=0," ",VLOOKUP('Race 1'!K27,'Reference Ladies'!$C$3:$E$184,3,FALSE))</f>
        <v>#N/A</v>
      </c>
      <c r="M27" s="119" t="str">
        <f>IF(ISERROR(INT(((-L27+'Race 1'!$B$6)/365.25))),"",INT(((-L27+'Race 1'!$B$6)/365.25)))</f>
        <v/>
      </c>
      <c r="N27" s="95"/>
      <c r="O27" s="93"/>
      <c r="P27" s="94" t="e">
        <f>(VLOOKUP(M27,'Womens Wava 2010'!$A$6:$AG$102,$B$8,FALSE))/((3600*HOUR(N27))+(60*MINUTE(N27))+((1*SECOND(N27))))</f>
        <v>#N/A</v>
      </c>
      <c r="Q27" s="27"/>
    </row>
    <row r="28" spans="1:17" ht="16" thickBot="1">
      <c r="A28" s="8">
        <v>18</v>
      </c>
      <c r="B28" s="26" t="s">
        <v>199</v>
      </c>
      <c r="C28" s="118">
        <f>IF(VLOOKUP('Race 1'!B28,'Reference Men'!$C$4:$E$197,3,FALSE)=0," ",VLOOKUP('Race 1'!B28,'Reference Men'!$C$4:$E$197,3,FALSE))</f>
        <v>27596</v>
      </c>
      <c r="D28" s="119">
        <f>IF(ISERROR(INT(((-C28+'Race 1'!$B$6)/365.25))),"",INT(((-C28+'Race 1'!$B$6)/365.25)))</f>
        <v>41</v>
      </c>
      <c r="E28" s="95">
        <v>5.8854166666666673E-2</v>
      </c>
      <c r="F28" s="93">
        <v>3</v>
      </c>
      <c r="G28" s="94">
        <f>(VLOOKUP(D28,'Mens Wava 2010'!$A$5:$AH$101,$B$8,FALSE))/((3600*HOUR(E28))+(60*MINUTE(E28))+((1*SECOND(E28))))</f>
        <v>0.53942969518190753</v>
      </c>
      <c r="H28" s="27">
        <v>2</v>
      </c>
      <c r="J28" s="8">
        <v>18</v>
      </c>
      <c r="K28" s="26"/>
      <c r="L28" s="118" t="e">
        <f>IF(VLOOKUP('Race 1'!K28,'Reference Ladies'!$C$3:$E$184,3,FALSE)=0," ",VLOOKUP('Race 1'!K28,'Reference Ladies'!$C$3:$E$184,3,FALSE))</f>
        <v>#N/A</v>
      </c>
      <c r="M28" s="119" t="str">
        <f>IF(ISERROR(INT(((-L28+'Race 1'!$B$6)/365.25))),"",INT(((-L28+'Race 1'!$B$6)/365.25)))</f>
        <v/>
      </c>
      <c r="N28" s="95"/>
      <c r="O28" s="93"/>
      <c r="P28" s="94" t="e">
        <f>(VLOOKUP(M28,'Womens Wava 2010'!$A$6:$AG$102,$B$8,FALSE))/((3600*HOUR(N28))+(60*MINUTE(N28))+((1*SECOND(N28))))</f>
        <v>#N/A</v>
      </c>
      <c r="Q28" s="27"/>
    </row>
    <row r="29" spans="1:17" ht="16" thickBot="1">
      <c r="A29" s="8">
        <v>19</v>
      </c>
      <c r="B29" s="26" t="s">
        <v>196</v>
      </c>
      <c r="C29" s="118">
        <f>IF(VLOOKUP('Race 1'!B29,'Reference Men'!$C$4:$E$197,3,FALSE)=0," ",VLOOKUP('Race 1'!B29,'Reference Men'!$C$4:$E$197,3,FALSE))</f>
        <v>24895</v>
      </c>
      <c r="D29" s="119">
        <f>IF(ISERROR(INT(((-C29+'Race 1'!$B$6)/365.25))),"",INT(((-C29+'Race 1'!$B$6)/365.25)))</f>
        <v>49</v>
      </c>
      <c r="E29" s="95">
        <v>6.0763888888888888E-2</v>
      </c>
      <c r="F29" s="93">
        <v>2</v>
      </c>
      <c r="G29" s="94">
        <f>(VLOOKUP(D29,'Mens Wava 2010'!$A$5:$AH$101,$B$8,FALSE))/((3600*HOUR(E29))+(60*MINUTE(E29))+((1*SECOND(E29))))</f>
        <v>0.5579047619047619</v>
      </c>
      <c r="H29" s="27">
        <v>4</v>
      </c>
      <c r="J29" s="8"/>
      <c r="K29" s="26"/>
      <c r="L29" s="118" t="e">
        <f>IF(VLOOKUP('Race 1'!K29,'Reference Ladies'!$C$3:$E$184,3,FALSE)=0," ",VLOOKUP('Race 1'!K29,'Reference Ladies'!$C$3:$E$184,3,FALSE))</f>
        <v>#N/A</v>
      </c>
      <c r="M29" s="119" t="str">
        <f>IF(ISERROR(INT(((-L29+'Race 1'!$B$6)/365.25))),"",INT(((-L29+'Race 1'!$B$6)/365.25)))</f>
        <v/>
      </c>
      <c r="N29" s="95"/>
      <c r="O29" s="93"/>
      <c r="P29" s="94" t="e">
        <f>(VLOOKUP(M29,'Womens Wava 2010'!$A$6:$AG$102,$B$8,FALSE))/((3600*HOUR(N29))+(60*MINUTE(N29))+((1*SECOND(N29))))</f>
        <v>#N/A</v>
      </c>
      <c r="Q29" s="27"/>
    </row>
    <row r="30" spans="1:17" ht="16" thickBot="1">
      <c r="A30" s="8">
        <v>20</v>
      </c>
      <c r="B30" s="26" t="s">
        <v>585</v>
      </c>
      <c r="C30" s="118">
        <f>IF(VLOOKUP('Race 1'!B30,'Reference Men'!$C$4:$E$197,3,FALSE)=0," ",VLOOKUP('Race 1'!B30,'Reference Men'!$C$4:$E$197,3,FALSE))</f>
        <v>27514</v>
      </c>
      <c r="D30" s="119">
        <f>IF(ISERROR(INT(((-C30+'Race 1'!$B$6)/365.25))),"",INT(((-C30+'Race 1'!$B$6)/365.25)))</f>
        <v>42</v>
      </c>
      <c r="E30" s="95">
        <v>6.1388888888888889E-2</v>
      </c>
      <c r="F30" s="93">
        <v>1</v>
      </c>
      <c r="G30" s="94">
        <f>(VLOOKUP(D30,'Mens Wava 2010'!$A$5:$AH$101,$B$8,FALSE))/((3600*HOUR(E30))+(60*MINUTE(E30))+((1*SECOND(E30))))</f>
        <v>0.52130467571644046</v>
      </c>
      <c r="H30" s="27">
        <v>1</v>
      </c>
      <c r="K30" s="65"/>
      <c r="O30">
        <f>SUM(O11:O29)</f>
        <v>90</v>
      </c>
      <c r="Q30">
        <f>SUM(Q11:Q29)</f>
        <v>90</v>
      </c>
    </row>
    <row r="31" spans="1:17" ht="16" thickBot="1">
      <c r="A31" s="8">
        <v>21</v>
      </c>
      <c r="B31" s="26" t="s">
        <v>400</v>
      </c>
      <c r="C31" s="118">
        <f>IF(VLOOKUP('Race 1'!B31,'Reference Men'!$C$4:$E$197,3,FALSE)=0," ",VLOOKUP('Race 1'!B31,'Reference Men'!$C$4:$E$197,3,FALSE))</f>
        <v>26289</v>
      </c>
      <c r="D31" s="119">
        <f>IF(ISERROR(INT(((-C31+'Race 1'!$B$6)/365.25))),"",INT(((-C31+'Race 1'!$B$6)/365.25)))</f>
        <v>45</v>
      </c>
      <c r="E31" s="95">
        <v>6.5428240740740731E-2</v>
      </c>
      <c r="F31" s="93">
        <v>1</v>
      </c>
      <c r="G31" s="94">
        <f>(VLOOKUP(D31,'Mens Wava 2010'!$A$5:$AH$101,$B$8,FALSE))/((3600*HOUR(E31))+(60*MINUTE(E31))+((1*SECOND(E31))))</f>
        <v>0.5011498319476384</v>
      </c>
      <c r="H31" s="27">
        <v>1</v>
      </c>
    </row>
    <row r="32" spans="1:17" ht="16" thickBot="1">
      <c r="A32" s="8">
        <v>22</v>
      </c>
      <c r="B32" s="26" t="s">
        <v>282</v>
      </c>
      <c r="C32" s="118">
        <f>IF(VLOOKUP('Race 1'!B32,'Reference Men'!$C$4:$E$197,3,FALSE)=0," ",VLOOKUP('Race 1'!B32,'Reference Men'!$C$4:$E$197,3,FALSE))</f>
        <v>30451</v>
      </c>
      <c r="D32" s="119">
        <f>IF(ISERROR(INT(((-C32+'Race 1'!$B$6)/365.25))),"",INT(((-C32+'Race 1'!$B$6)/365.25)))</f>
        <v>34</v>
      </c>
      <c r="E32" s="95">
        <v>7.2499999999999995E-2</v>
      </c>
      <c r="F32" s="93">
        <v>1</v>
      </c>
      <c r="G32" s="94">
        <f>(VLOOKUP(D32,'Mens Wava 2010'!$A$5:$AH$101,$B$8,FALSE))/((3600*HOUR(E32))+(60*MINUTE(E32))+((1*SECOND(E32))))</f>
        <v>0.4230523627075351</v>
      </c>
      <c r="H32" s="27">
        <v>1</v>
      </c>
      <c r="K32" s="1"/>
      <c r="L32" s="1"/>
      <c r="M32" s="1"/>
      <c r="N32" s="1"/>
    </row>
    <row r="33" spans="1:17" ht="16" thickBot="1">
      <c r="A33" s="8">
        <v>23</v>
      </c>
      <c r="B33" s="26"/>
      <c r="C33" s="118" t="e">
        <f>IF(VLOOKUP('Race 1'!B33,'Reference Men'!$C$4:$E$197,3,FALSE)=0," ",VLOOKUP('Race 1'!B33,'Reference Men'!$C$4:$E$197,3,FALSE))</f>
        <v>#N/A</v>
      </c>
      <c r="D33" s="119" t="str">
        <f>IF(ISERROR(INT(((-C33+'Race 1'!$B$6)/365.25))),"",INT(((-C33+'Race 1'!$B$6)/365.25)))</f>
        <v/>
      </c>
      <c r="E33" s="95"/>
      <c r="F33" s="93"/>
      <c r="G33" s="94" t="e">
        <f>(VLOOKUP(D33,'Mens Wava 2010'!$A$5:$AH$101,$B$8,FALSE))/((3600*HOUR(E33))+(60*MINUTE(E33))+((1*SECOND(E33))))</f>
        <v>#N/A</v>
      </c>
      <c r="H33" s="27"/>
      <c r="J33" s="65"/>
      <c r="K33" s="1"/>
      <c r="L33" s="1"/>
      <c r="M33" s="1"/>
      <c r="N33" s="147"/>
    </row>
    <row r="34" spans="1:17" ht="16" thickBot="1">
      <c r="A34" s="8">
        <v>24</v>
      </c>
      <c r="B34" s="26"/>
      <c r="C34" s="118" t="e">
        <f>IF(VLOOKUP('Race 1'!B34,'Reference Men'!$C$4:$E$197,3,FALSE)=0," ",VLOOKUP('Race 1'!B34,'Reference Men'!$C$4:$E$197,3,FALSE))</f>
        <v>#N/A</v>
      </c>
      <c r="D34" s="119" t="str">
        <f>IF(ISERROR(INT(((-C34+'Race 1'!$B$6)/365.25))),"",INT(((-C34+'Race 1'!$B$6)/365.25)))</f>
        <v/>
      </c>
      <c r="E34" s="95"/>
      <c r="F34" s="93"/>
      <c r="G34" s="94" t="e">
        <f>(VLOOKUP(D34,'Mens Wava 2010'!$A$5:$AH$101,$B$8,FALSE))/((3600*HOUR(E34))+(60*MINUTE(E34))+((1*SECOND(E34))))</f>
        <v>#N/A</v>
      </c>
      <c r="H34" s="27"/>
      <c r="J34" s="65"/>
      <c r="K34" s="1"/>
      <c r="L34" s="1"/>
      <c r="M34" s="1"/>
      <c r="N34" s="147"/>
    </row>
    <row r="35" spans="1:17" ht="16" thickBot="1">
      <c r="A35" s="8">
        <v>25</v>
      </c>
      <c r="B35" s="26"/>
      <c r="C35" s="118" t="e">
        <f>IF(VLOOKUP('Race 1'!B35,'Reference Men'!$C$4:$E$197,3,FALSE)=0," ",VLOOKUP('Race 1'!B35,'Reference Men'!$C$4:$E$197,3,FALSE))</f>
        <v>#N/A</v>
      </c>
      <c r="D35" s="119" t="str">
        <f>IF(ISERROR(INT(((-C35+'Race 1'!$B$6)/365.25))),"",INT(((-C35+'Race 1'!$B$6)/365.25)))</f>
        <v/>
      </c>
      <c r="E35" s="95"/>
      <c r="F35" s="93"/>
      <c r="G35" s="94" t="e">
        <f>(VLOOKUP(D35,'Mens Wava 2010'!$A$5:$AH$101,$B$8,FALSE))/((3600*HOUR(E35))+(60*MINUTE(E35))+((1*SECOND(E35))))</f>
        <v>#N/A</v>
      </c>
      <c r="H35" s="27"/>
    </row>
    <row r="36" spans="1:17" ht="16" thickBot="1">
      <c r="A36" s="8">
        <v>26</v>
      </c>
      <c r="B36" s="26"/>
      <c r="C36" s="118" t="e">
        <f>IF(VLOOKUP('Race 1'!B36,'Reference Men'!$C$4:$E$197,3,FALSE)=0," ",VLOOKUP('Race 1'!B36,'Reference Men'!$C$4:$E$197,3,FALSE))</f>
        <v>#N/A</v>
      </c>
      <c r="D36" s="119" t="str">
        <f>IF(ISERROR(INT(((-C36+'Race 1'!$B$6)/365.25))),"",INT(((-C36+'Race 1'!$B$6)/365.25)))</f>
        <v/>
      </c>
      <c r="E36" s="95"/>
      <c r="F36" s="93"/>
      <c r="G36" s="94" t="e">
        <f>(VLOOKUP(D36,'Mens Wava 2010'!$A$5:$AH$101,$B$8,FALSE))/((3600*HOUR(E36))+(60*MINUTE(E36))+((1*SECOND(E36))))</f>
        <v>#N/A</v>
      </c>
      <c r="H36" s="27"/>
    </row>
    <row r="37" spans="1:17" ht="16" thickBot="1">
      <c r="A37" s="8">
        <v>27</v>
      </c>
      <c r="B37" s="26"/>
      <c r="C37" s="118" t="e">
        <f>IF(VLOOKUP('Race 1'!B37,'Reference Men'!$C$4:$E$197,3,FALSE)=0," ",VLOOKUP('Race 1'!B37,'Reference Men'!$C$4:$E$197,3,FALSE))</f>
        <v>#N/A</v>
      </c>
      <c r="D37" s="119" t="str">
        <f>IF(ISERROR(INT(((-C37+'Race 1'!$B$6)/365.25))),"",INT(((-C37+'Race 1'!$B$6)/365.25)))</f>
        <v/>
      </c>
      <c r="E37" s="95"/>
      <c r="F37" s="93"/>
      <c r="G37" s="94" t="e">
        <f>(VLOOKUP(D37,'Mens Wava 2010'!$A$5:$AH$101,$B$8,FALSE))/((3600*HOUR(E37))+(60*MINUTE(E37))+((1*SECOND(E37))))</f>
        <v>#N/A</v>
      </c>
      <c r="H37" s="27"/>
    </row>
    <row r="38" spans="1:17" ht="16" thickBot="1">
      <c r="A38" s="8">
        <v>28</v>
      </c>
      <c r="B38" s="26"/>
      <c r="C38" s="118" t="e">
        <f>IF(VLOOKUP('Race 1'!B38,'Reference Men'!$C$4:$E$197,3,FALSE)=0," ",VLOOKUP('Race 1'!B38,'Reference Men'!$C$4:$E$197,3,FALSE))</f>
        <v>#N/A</v>
      </c>
      <c r="D38" s="119" t="str">
        <f>IF(ISERROR(INT(((-C38+'Race 1'!$B$6)/365.25))),"",INT(((-C38+'Race 1'!$B$6)/365.25)))</f>
        <v/>
      </c>
      <c r="E38" s="95"/>
      <c r="F38" s="93"/>
      <c r="G38" s="94" t="e">
        <f>(VLOOKUP(D38,'Mens Wava 2010'!$A$5:$AH$101,$B$8,FALSE))/((3600*HOUR(E38))+(60*MINUTE(E38))+((1*SECOND(E38))))</f>
        <v>#N/A</v>
      </c>
      <c r="H38" s="27"/>
    </row>
    <row r="39" spans="1:17" ht="16" thickBot="1">
      <c r="A39" s="8">
        <v>29</v>
      </c>
      <c r="B39" s="26"/>
      <c r="C39" s="118" t="e">
        <f>IF(VLOOKUP('Race 1'!B39,'Reference Men'!$C$4:$E$197,3,FALSE)=0," ",VLOOKUP('Race 1'!B39,'Reference Men'!$C$4:$E$197,3,FALSE))</f>
        <v>#N/A</v>
      </c>
      <c r="D39" s="119" t="str">
        <f>IF(ISERROR(INT(((-C39+'Race 1'!$B$6)/365.25))),"",INT(((-C39+'Race 1'!$B$6)/365.25)))</f>
        <v/>
      </c>
      <c r="E39" s="95"/>
      <c r="F39" s="93"/>
      <c r="G39" s="94" t="e">
        <f>(VLOOKUP(D39,'Mens Wava 2010'!$A$5:$AH$101,$B$8,FALSE))/((3600*HOUR(E39))+(60*MINUTE(E39))+((1*SECOND(E39))))</f>
        <v>#N/A</v>
      </c>
      <c r="H39" s="27"/>
    </row>
    <row r="40" spans="1:17" ht="16" thickBot="1">
      <c r="A40" s="8">
        <v>30</v>
      </c>
      <c r="B40" s="26"/>
      <c r="C40" s="118" t="e">
        <f>IF(VLOOKUP('Race 1'!B40,'Reference Men'!$C$4:$E$197,3,FALSE)=0," ",VLOOKUP('Race 1'!B40,'Reference Men'!$C$4:$E$197,3,FALSE))</f>
        <v>#N/A</v>
      </c>
      <c r="D40" s="119" t="str">
        <f>IF(ISERROR(INT(((-C40+'Race 1'!$B$6)/365.25))),"",INT(((-C40+'Race 1'!$B$6)/365.25)))</f>
        <v/>
      </c>
      <c r="E40" s="95"/>
      <c r="F40" s="93"/>
      <c r="G40" s="94" t="e">
        <f>(VLOOKUP(D40,'Mens Wava 2010'!$A$5:$AH$101,$B$8,FALSE))/((3600*HOUR(E40))+(60*MINUTE(E40))+((1*SECOND(E40))))</f>
        <v>#N/A</v>
      </c>
      <c r="H40" s="27"/>
    </row>
    <row r="41" spans="1:17" ht="16" thickBot="1">
      <c r="A41" s="8">
        <v>31</v>
      </c>
      <c r="B41" s="26"/>
      <c r="C41" s="118" t="e">
        <f>IF(VLOOKUP('Race 1'!B41,'Reference Men'!$C$4:$E$197,3,FALSE)=0," ",VLOOKUP('Race 1'!B41,'Reference Men'!$C$4:$E$197,3,FALSE))</f>
        <v>#N/A</v>
      </c>
      <c r="D41" s="119" t="str">
        <f>IF(ISERROR(INT(((-C41+'Race 1'!$B$6)/365.25))),"",INT(((-C41+'Race 1'!$B$6)/365.25)))</f>
        <v/>
      </c>
      <c r="E41" s="95"/>
      <c r="F41" s="93"/>
      <c r="G41" s="94" t="e">
        <f>(VLOOKUP(D41,'Mens Wava 2010'!$A$5:$AH$101,$B$8,FALSE))/((3600*HOUR(E41))+(60*MINUTE(E41))+((1*SECOND(E41))))</f>
        <v>#N/A</v>
      </c>
      <c r="H41" s="27"/>
    </row>
    <row r="42" spans="1:17" ht="16" thickBot="1">
      <c r="A42" s="8">
        <v>32</v>
      </c>
      <c r="B42" s="26"/>
      <c r="C42" s="118" t="e">
        <f>IF(VLOOKUP('Race 1'!B42,'Reference Men'!$C$4:$E$197,3,FALSE)=0," ",VLOOKUP('Race 1'!B42,'Reference Men'!$C$4:$E$197,3,FALSE))</f>
        <v>#N/A</v>
      </c>
      <c r="D42" s="119" t="str">
        <f>IF(ISERROR(INT(((-C42+'Race 1'!$B$6)/365.25))),"",INT(((-C42+'Race 1'!$B$6)/365.25)))</f>
        <v/>
      </c>
      <c r="E42" s="95"/>
      <c r="F42" s="93"/>
      <c r="G42" s="94" t="e">
        <f>(VLOOKUP(D42,'Mens Wava 2010'!$A$5:$AH$101,$B$8,FALSE))/((3600*HOUR(E42))+(60*MINUTE(E42))+((1*SECOND(E42))))</f>
        <v>#N/A</v>
      </c>
      <c r="H42" s="27"/>
    </row>
    <row r="43" spans="1:17" ht="16" thickBot="1">
      <c r="B43" s="85"/>
      <c r="C43" s="118" t="e">
        <f>IF(VLOOKUP('Race 1'!B43,'Reference Men'!$C$4:$E$197,3,FALSE)=0," ",VLOOKUP('Race 1'!B43,'Reference Men'!$C$4:$E$197,3,FALSE))</f>
        <v>#N/A</v>
      </c>
      <c r="D43" s="119" t="str">
        <f>IF(ISERROR(INT(((-C43+'Race 1'!$B$6)/365.25))),"",INT(((-C43+'Race 1'!$B$6)/365.25)))</f>
        <v/>
      </c>
      <c r="E43" s="86"/>
      <c r="F43" s="87"/>
      <c r="G43" s="88"/>
      <c r="H43" s="89"/>
    </row>
    <row r="44" spans="1:17" s="8" customFormat="1">
      <c r="F44" s="96">
        <f>SUM(F11:F43)</f>
        <v>212</v>
      </c>
      <c r="H44" s="96">
        <f>SUM(H11:H43)</f>
        <v>212</v>
      </c>
      <c r="J44"/>
      <c r="K44"/>
      <c r="L44"/>
      <c r="M44"/>
      <c r="N44"/>
      <c r="O44"/>
      <c r="P44"/>
      <c r="Q44"/>
    </row>
  </sheetData>
  <sheetProtection password="9D4B" sheet="1" objects="1" scenarios="1"/>
  <sortState ref="B11:H32">
    <sortCondition ref="E11:E32"/>
  </sortState>
  <mergeCells count="4">
    <mergeCell ref="E9:F9"/>
    <mergeCell ref="G9:H9"/>
    <mergeCell ref="N9:O9"/>
    <mergeCell ref="P9:Q9"/>
  </mergeCells>
  <phoneticPr fontId="0" type="noConversion"/>
  <conditionalFormatting sqref="P11 G11:G46">
    <cfRule type="cellIs" dxfId="81" priority="23" stopIfTrue="1" operator="greaterThan">
      <formula>0.7</formula>
    </cfRule>
    <cfRule type="cellIs" dxfId="80" priority="24" stopIfTrue="1" operator="between">
      <formula>0.65</formula>
      <formula>0.7</formula>
    </cfRule>
  </conditionalFormatting>
  <conditionalFormatting sqref="P12:P29">
    <cfRule type="cellIs" dxfId="79" priority="1" stopIfTrue="1" operator="greaterThan">
      <formula>0.7</formula>
    </cfRule>
    <cfRule type="cellIs" dxfId="78" priority="2" stopIfTrue="1" operator="between">
      <formula>0.65</formula>
      <formula>0.7</formula>
    </cfRule>
  </conditionalFormatting>
  <pageMargins left="0.25" right="0.25" top="0.48" bottom="0.7" header="0.28999999999999998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5:Z146"/>
  <sheetViews>
    <sheetView zoomScale="90" zoomScaleNormal="90" zoomScalePageLayoutView="90" workbookViewId="0">
      <selection activeCell="K40" sqref="K40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175</v>
      </c>
      <c r="F5" s="81" t="str">
        <f>VLOOKUP($A$5,'Ref - All Grand Prix Events'!$A$3:$E$14,3)</f>
        <v>Claygate Country Five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42925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5 miles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18</v>
      </c>
      <c r="K8" s="52"/>
    </row>
    <row r="9" spans="1:26" ht="18" thickBot="1">
      <c r="B9" s="4" t="s">
        <v>47</v>
      </c>
      <c r="C9" s="2"/>
      <c r="D9" s="2"/>
      <c r="E9" s="249" t="s">
        <v>44</v>
      </c>
      <c r="F9" s="251"/>
      <c r="G9" s="249" t="s">
        <v>45</v>
      </c>
      <c r="H9" s="251"/>
      <c r="J9" s="8"/>
      <c r="K9" s="4" t="s">
        <v>51</v>
      </c>
      <c r="L9" s="2"/>
      <c r="M9" s="2"/>
      <c r="N9" s="249" t="s">
        <v>44</v>
      </c>
      <c r="O9" s="251"/>
      <c r="P9" s="249" t="s">
        <v>45</v>
      </c>
      <c r="Q9" s="251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/>
      <c r="C11" s="118" t="e">
        <f>IF(VLOOKUP('Race 2'!B11,'Reference Men'!$C$4:$E$197,3,FALSE)=0," ",VLOOKUP('Race 2'!B11,'Reference Men'!$C$4:$E$197,3,FALSE))</f>
        <v>#N/A</v>
      </c>
      <c r="D11" s="119" t="str">
        <f>IF(ISERROR(INT(((-C11+'Race 2'!$B$6)/365.25))),"",INT(((-C11+'Race 2'!$B$6)/365.25)))</f>
        <v/>
      </c>
      <c r="E11" s="95"/>
      <c r="F11" s="93"/>
      <c r="H11" s="27"/>
      <c r="J11" s="8">
        <v>1</v>
      </c>
      <c r="K11" s="26"/>
      <c r="L11" s="118" t="e">
        <f>IF(VLOOKUP('Race 2'!K11,'Reference Ladies'!$C$3:$E$184,3,FALSE)=0," ",VLOOKUP('Race 2'!K11,'Reference Ladies'!$C$3:$E$184,3,FALSE))</f>
        <v>#N/A</v>
      </c>
      <c r="M11" s="119" t="str">
        <f>IF(ISERROR(INT(((-L11+'Race 2'!$B$6)/365.25))),"",INT(((-L11+'Race 2'!$B$6)/365.25)))</f>
        <v/>
      </c>
      <c r="N11" s="95"/>
      <c r="O11" s="93"/>
      <c r="P11" s="94" t="e">
        <f>(VLOOKUP(M11,'Ladies WAVA'!$A$6:$AG$102,$B$8,FALSE))/((3600*HOUR(N11))+(60*MINUTE(N11))+((1*SECOND(N11))))</f>
        <v>#N/A</v>
      </c>
      <c r="Q11" s="27"/>
      <c r="W11" s="14"/>
      <c r="Z11" s="14"/>
    </row>
    <row r="12" spans="1:26" ht="16" thickBot="1">
      <c r="A12" s="8">
        <v>2</v>
      </c>
      <c r="B12" s="26"/>
      <c r="C12" s="118" t="e">
        <f>IF(VLOOKUP('Race 2'!B12,'Reference Men'!$C$4:$E$197,3,FALSE)=0," ",VLOOKUP('Race 2'!B12,'Reference Men'!$C$4:$E$197,3,FALSE))</f>
        <v>#N/A</v>
      </c>
      <c r="D12" s="119" t="str">
        <f>IF(ISERROR(INT(((-C12+'Race 2'!$B$6)/365.25))),"",INT(((-C12+'Race 2'!$B$6)/365.25)))</f>
        <v/>
      </c>
      <c r="E12" s="95"/>
      <c r="F12" s="93"/>
      <c r="G12" s="94" t="e">
        <f>(VLOOKUP(D11,'Mens Wava'!$A$5:$AG$101,$B$8,FALSE))/((3600*HOUR(E11))+(60*MINUTE(E11))+((1*SECOND(E11))))</f>
        <v>#N/A</v>
      </c>
      <c r="H12" s="27"/>
      <c r="J12" s="8">
        <v>2</v>
      </c>
      <c r="K12" s="26"/>
      <c r="L12" s="118" t="e">
        <f>IF(VLOOKUP('Race 2'!K12,'Reference Ladies'!$C$3:$E$184,3,FALSE)=0," ",VLOOKUP('Race 2'!K12,'Reference Ladies'!$C$3:$E$184,3,FALSE))</f>
        <v>#N/A</v>
      </c>
      <c r="M12" s="119" t="str">
        <f>IF(ISERROR(INT(((-L12+'Race 2'!$B$6)/365.25))),"",INT(((-L12+'Race 2'!$B$6)/365.25)))</f>
        <v/>
      </c>
      <c r="N12" s="95"/>
      <c r="O12" s="93"/>
      <c r="P12" s="94" t="e">
        <f>(VLOOKUP(M12,'Ladies WAVA'!$A$6:$AG$102,$B$8,FALSE))/((3600*HOUR(N12))+(60*MINUTE(N12))+((1*SECOND(N12))))</f>
        <v>#N/A</v>
      </c>
      <c r="Q12" s="27"/>
      <c r="W12" s="14"/>
      <c r="Z12" s="14"/>
    </row>
    <row r="13" spans="1:26" ht="16" thickBot="1">
      <c r="A13" s="8">
        <v>3</v>
      </c>
      <c r="B13" s="26"/>
      <c r="C13" s="118" t="e">
        <f>IF(VLOOKUP('Race 2'!B13,'Reference Men'!$C$4:$E$197,3,FALSE)=0," ",VLOOKUP('Race 2'!B13,'Reference Men'!$C$4:$E$197,3,FALSE))</f>
        <v>#N/A</v>
      </c>
      <c r="D13" s="119" t="str">
        <f>IF(ISERROR(INT(((-C13+'Race 2'!$B$6)/365.25))),"",INT(((-C13+'Race 2'!$B$6)/365.25)))</f>
        <v/>
      </c>
      <c r="E13" s="95"/>
      <c r="F13" s="93"/>
      <c r="G13" s="94" t="e">
        <f>(VLOOKUP(D12,'Mens Wava'!$A$5:$AG$101,$B$8,FALSE))/((3600*HOUR(E12))+(60*MINUTE(E12))+((1*SECOND(E12))))</f>
        <v>#N/A</v>
      </c>
      <c r="H13" s="27"/>
      <c r="J13" s="8">
        <v>3</v>
      </c>
      <c r="K13" s="26"/>
      <c r="L13" s="118" t="e">
        <f>IF(VLOOKUP('Race 2'!K13,'Reference Ladies'!$C$3:$E$184,3,FALSE)=0," ",VLOOKUP('Race 2'!K13,'Reference Ladies'!$C$3:$E$184,3,FALSE))</f>
        <v>#N/A</v>
      </c>
      <c r="M13" s="119" t="str">
        <f>IF(ISERROR(INT(((-L13+'Race 2'!$B$6)/365.25))),"",INT(((-L13+'Race 2'!$B$6)/365.25)))</f>
        <v/>
      </c>
      <c r="N13" s="95"/>
      <c r="O13" s="93"/>
      <c r="P13" s="94" t="e">
        <f>(VLOOKUP(M13,'Ladies WAVA'!$A$6:$AG$102,$B$8,FALSE))/((3600*HOUR(N13))+(60*MINUTE(N13))+((1*SECOND(N13))))</f>
        <v>#N/A</v>
      </c>
      <c r="Q13" s="27"/>
      <c r="W13" s="14"/>
      <c r="Z13" s="14"/>
    </row>
    <row r="14" spans="1:26" ht="16" thickBot="1">
      <c r="A14" s="8">
        <v>4</v>
      </c>
      <c r="B14" s="26"/>
      <c r="C14" s="118" t="e">
        <f>IF(VLOOKUP('Race 2'!B14,'Reference Men'!$C$4:$E$197,3,FALSE)=0," ",VLOOKUP('Race 2'!B14,'Reference Men'!$C$4:$E$197,3,FALSE))</f>
        <v>#N/A</v>
      </c>
      <c r="D14" s="119" t="str">
        <f>IF(ISERROR(INT(((-C14+'Race 2'!$B$6)/365.25))),"",INT(((-C14+'Race 2'!$B$6)/365.25)))</f>
        <v/>
      </c>
      <c r="E14" s="95"/>
      <c r="F14" s="93"/>
      <c r="G14" s="94" t="e">
        <f>(VLOOKUP(D13,'Mens Wava'!$A$5:$AG$101,$B$8,FALSE))/((3600*HOUR(E13))+(60*MINUTE(E13))+((1*SECOND(E13))))</f>
        <v>#N/A</v>
      </c>
      <c r="H14" s="27"/>
      <c r="J14" s="8">
        <v>4</v>
      </c>
      <c r="K14" s="26"/>
      <c r="L14" s="118" t="e">
        <f>IF(VLOOKUP('Race 2'!K14,'Reference Ladies'!$C$3:$E$184,3,FALSE)=0," ",VLOOKUP('Race 2'!K14,'Reference Ladies'!$C$3:$E$184,3,FALSE))</f>
        <v>#N/A</v>
      </c>
      <c r="M14" s="119" t="str">
        <f>IF(ISERROR(INT(((-L14+'Race 2'!$B$6)/365.25))),"",INT(((-L14+'Race 2'!$B$6)/365.25)))</f>
        <v/>
      </c>
      <c r="N14" s="95"/>
      <c r="O14" s="93"/>
      <c r="P14" s="94" t="e">
        <f>(VLOOKUP(M14,'Ladies WAVA'!$A$6:$AG$102,$B$8,FALSE))/((3600*HOUR(N14))+(60*MINUTE(N14))+((1*SECOND(N14))))</f>
        <v>#N/A</v>
      </c>
      <c r="Q14" s="27"/>
      <c r="W14" s="14"/>
      <c r="Z14" s="14"/>
    </row>
    <row r="15" spans="1:26" ht="16" thickBot="1">
      <c r="A15" s="8">
        <v>5</v>
      </c>
      <c r="B15" s="26"/>
      <c r="C15" s="118" t="e">
        <f>IF(VLOOKUP('Race 2'!B15,'Reference Men'!$C$4:$E$197,3,FALSE)=0," ",VLOOKUP('Race 2'!B15,'Reference Men'!$C$4:$E$197,3,FALSE))</f>
        <v>#N/A</v>
      </c>
      <c r="D15" s="119" t="str">
        <f>IF(ISERROR(INT(((-C15+'Race 2'!$B$6)/365.25))),"",INT(((-C15+'Race 2'!$B$6)/365.25)))</f>
        <v/>
      </c>
      <c r="E15" s="95"/>
      <c r="F15" s="93"/>
      <c r="G15" s="94" t="e">
        <f>(VLOOKUP(D14,'Mens Wava'!$A$5:$AG$101,$B$8,FALSE))/((3600*HOUR(E14))+(60*MINUTE(E14))+((1*SECOND(E14))))</f>
        <v>#N/A</v>
      </c>
      <c r="H15" s="27"/>
      <c r="J15" s="8">
        <v>5</v>
      </c>
      <c r="K15" s="26"/>
      <c r="L15" s="118" t="e">
        <f>IF(VLOOKUP('Race 2'!K15,'Reference Ladies'!$C$3:$E$184,3,FALSE)=0," ",VLOOKUP('Race 2'!K15,'Reference Ladies'!$C$3:$E$184,3,FALSE))</f>
        <v>#N/A</v>
      </c>
      <c r="M15" s="119" t="str">
        <f>IF(ISERROR(INT(((-L15+'Race 2'!$B$6)/365.25))),"",INT(((-L15+'Race 2'!$B$6)/365.25)))</f>
        <v/>
      </c>
      <c r="N15" s="95"/>
      <c r="O15" s="93"/>
      <c r="P15" s="94" t="e">
        <f>(VLOOKUP(M15,'Ladies WAVA'!$A$6:$AG$102,$B$8,FALSE))/((3600*HOUR(N15))+(60*MINUTE(N15))+((1*SECOND(N15))))</f>
        <v>#N/A</v>
      </c>
      <c r="Q15" s="27"/>
      <c r="W15" s="14"/>
      <c r="Z15" s="14"/>
    </row>
    <row r="16" spans="1:26" ht="16" thickBot="1">
      <c r="A16" s="8">
        <v>6</v>
      </c>
      <c r="B16" s="26"/>
      <c r="C16" s="118" t="e">
        <f>IF(VLOOKUP('Race 2'!B16,'Reference Men'!$C$4:$E$197,3,FALSE)=0," ",VLOOKUP('Race 2'!B16,'Reference Men'!$C$4:$E$197,3,FALSE))</f>
        <v>#N/A</v>
      </c>
      <c r="D16" s="119" t="str">
        <f>IF(ISERROR(INT(((-C16+'Race 2'!$B$6)/365.25))),"",INT(((-C16+'Race 2'!$B$6)/365.25)))</f>
        <v/>
      </c>
      <c r="E16" s="95"/>
      <c r="F16" s="93"/>
      <c r="G16" s="94" t="e">
        <f>(VLOOKUP(D15,'Mens Wava'!$A$5:$AG$101,$B$8,FALSE))/((3600*HOUR(E15))+(60*MINUTE(E15))+((1*SECOND(E15))))</f>
        <v>#N/A</v>
      </c>
      <c r="H16" s="27"/>
      <c r="J16" s="8">
        <v>6</v>
      </c>
      <c r="K16" s="26"/>
      <c r="L16" s="118" t="e">
        <f>IF(VLOOKUP('Race 2'!K16,'Reference Ladies'!$C$3:$E$184,3,FALSE)=0," ",VLOOKUP('Race 2'!K16,'Reference Ladies'!$C$3:$E$184,3,FALSE))</f>
        <v>#N/A</v>
      </c>
      <c r="M16" s="119" t="str">
        <f>IF(ISERROR(INT(((-L16+'Race 2'!$B$6)/365.25))),"",INT(((-L16+'Race 2'!$B$6)/365.25)))</f>
        <v/>
      </c>
      <c r="N16" s="95"/>
      <c r="O16" s="93"/>
      <c r="P16" s="94" t="e">
        <f>(VLOOKUP(M16,'Ladies WAVA'!$A$6:$AG$102,$B$8,FALSE))/((3600*HOUR(N16))+(60*MINUTE(N16))+((1*SECOND(N16))))</f>
        <v>#N/A</v>
      </c>
      <c r="Q16" s="27"/>
      <c r="W16" s="14"/>
      <c r="Z16" s="14"/>
    </row>
    <row r="17" spans="1:26" ht="16" thickBot="1">
      <c r="A17" s="8">
        <v>7</v>
      </c>
      <c r="B17" s="26"/>
      <c r="C17" s="118" t="e">
        <f>IF(VLOOKUP('Race 2'!B17,'Reference Men'!$C$4:$E$197,3,FALSE)=0," ",VLOOKUP('Race 2'!B17,'Reference Men'!$C$4:$E$197,3,FALSE))</f>
        <v>#N/A</v>
      </c>
      <c r="D17" s="119" t="str">
        <f>IF(ISERROR(INT(((-C17+'Race 2'!$B$6)/365.25))),"",INT(((-C17+'Race 2'!$B$6)/365.25)))</f>
        <v/>
      </c>
      <c r="E17" s="95"/>
      <c r="F17" s="93"/>
      <c r="G17" s="94" t="e">
        <f>(VLOOKUP(D16,'Mens Wava'!$A$5:$AG$101,$B$8,FALSE))/((3600*HOUR(E16))+(60*MINUTE(E16))+((1*SECOND(E16))))</f>
        <v>#N/A</v>
      </c>
      <c r="H17" s="27"/>
      <c r="J17" s="8">
        <v>7</v>
      </c>
      <c r="K17" s="26"/>
      <c r="L17" s="118" t="e">
        <f>IF(VLOOKUP('Race 2'!K17,'Reference Ladies'!$C$3:$E$184,3,FALSE)=0," ",VLOOKUP('Race 2'!K17,'Reference Ladies'!$C$3:$E$184,3,FALSE))</f>
        <v>#N/A</v>
      </c>
      <c r="M17" s="119" t="str">
        <f>IF(ISERROR(INT(((-L17+'Race 2'!$B$6)/365.25))),"",INT(((-L17+'Race 2'!$B$6)/365.25)))</f>
        <v/>
      </c>
      <c r="N17" s="95"/>
      <c r="O17" s="93"/>
      <c r="P17" s="94" t="e">
        <f>(VLOOKUP(M17,'Ladies WAVA'!$A$6:$AG$102,$B$8,FALSE))/((3600*HOUR(N17))+(60*MINUTE(N17))+((1*SECOND(N17))))</f>
        <v>#N/A</v>
      </c>
      <c r="Q17" s="27"/>
      <c r="W17" s="14"/>
      <c r="Z17" s="14"/>
    </row>
    <row r="18" spans="1:26" ht="16" thickBot="1">
      <c r="A18" s="8">
        <v>8</v>
      </c>
      <c r="B18" s="26"/>
      <c r="C18" s="118" t="e">
        <f>IF(VLOOKUP('Race 2'!B18,'Reference Men'!$C$4:$E$197,3,FALSE)=0," ",VLOOKUP('Race 2'!B18,'Reference Men'!$C$4:$E$197,3,FALSE))</f>
        <v>#N/A</v>
      </c>
      <c r="D18" s="119" t="str">
        <f>IF(ISERROR(INT(((-C18+'Race 2'!$B$6)/365.25))),"",INT(((-C18+'Race 2'!$B$6)/365.25)))</f>
        <v/>
      </c>
      <c r="E18" s="95"/>
      <c r="F18" s="93"/>
      <c r="G18" s="94" t="e">
        <f>(VLOOKUP(D17,'Mens Wava'!$A$5:$AG$101,$B$8,FALSE))/((3600*HOUR(E17))+(60*MINUTE(E17))+((1*SECOND(E17))))</f>
        <v>#N/A</v>
      </c>
      <c r="H18" s="27"/>
      <c r="J18" s="8">
        <v>8</v>
      </c>
      <c r="K18" s="26"/>
      <c r="L18" s="118" t="e">
        <f>IF(VLOOKUP('Race 2'!K18,'Reference Ladies'!$C$3:$E$184,3,FALSE)=0," ",VLOOKUP('Race 2'!K18,'Reference Ladies'!$C$3:$E$184,3,FALSE))</f>
        <v>#N/A</v>
      </c>
      <c r="M18" s="119" t="str">
        <f>IF(ISERROR(INT(((-L18+'Race 2'!$B$6)/365.25))),"",INT(((-L18+'Race 2'!$B$6)/365.25)))</f>
        <v/>
      </c>
      <c r="N18" s="95"/>
      <c r="O18" s="93"/>
      <c r="P18" s="94" t="e">
        <f>(VLOOKUP(M18,'Ladies WAVA'!$A$6:$AG$102,$B$8,FALSE))/((3600*HOUR(N18))+(60*MINUTE(N18))+((1*SECOND(N18))))</f>
        <v>#N/A</v>
      </c>
      <c r="Q18" s="27"/>
      <c r="W18" s="14"/>
      <c r="Z18" s="14"/>
    </row>
    <row r="19" spans="1:26" ht="16" thickBot="1">
      <c r="A19" s="8">
        <v>9</v>
      </c>
      <c r="B19" s="26"/>
      <c r="C19" s="118" t="e">
        <f>IF(VLOOKUP('Race 2'!B19,'Reference Men'!$C$4:$E$197,3,FALSE)=0," ",VLOOKUP('Race 2'!B19,'Reference Men'!$C$4:$E$197,3,FALSE))</f>
        <v>#N/A</v>
      </c>
      <c r="D19" s="119" t="str">
        <f>IF(ISERROR(INT(((-C19+'Race 2'!$B$6)/365.25))),"",INT(((-C19+'Race 2'!$B$6)/365.25)))</f>
        <v/>
      </c>
      <c r="E19" s="95"/>
      <c r="F19" s="93"/>
      <c r="G19" s="94" t="e">
        <f>(VLOOKUP(D18,'Mens Wava'!$A$5:$AG$101,$B$8,FALSE))/((3600*HOUR(E18))+(60*MINUTE(E18))+((1*SECOND(E18))))</f>
        <v>#N/A</v>
      </c>
      <c r="H19" s="27"/>
      <c r="J19" s="8">
        <v>9</v>
      </c>
      <c r="K19" s="26"/>
      <c r="L19" s="118" t="e">
        <f>IF(VLOOKUP('Race 2'!K19,'Reference Ladies'!$C$3:$E$184,3,FALSE)=0," ",VLOOKUP('Race 2'!K19,'Reference Ladies'!$C$3:$E$184,3,FALSE))</f>
        <v>#N/A</v>
      </c>
      <c r="M19" s="119" t="str">
        <f>IF(ISERROR(INT(((-L19+'Race 2'!$B$6)/365.25))),"",INT(((-L19+'Race 2'!$B$6)/365.25)))</f>
        <v/>
      </c>
      <c r="N19" s="95"/>
      <c r="O19" s="93"/>
      <c r="P19" s="94" t="e">
        <f>(VLOOKUP(M19,'Ladies WAVA'!$A$6:$AG$102,$B$8,FALSE))/((3600*HOUR(N19))+(60*MINUTE(N19))+((1*SECOND(N19))))</f>
        <v>#N/A</v>
      </c>
      <c r="Q19" s="27"/>
      <c r="W19" s="14"/>
      <c r="Z19" s="14"/>
    </row>
    <row r="20" spans="1:26" ht="16" thickBot="1">
      <c r="A20" s="8">
        <v>10</v>
      </c>
      <c r="B20" s="26"/>
      <c r="C20" s="118" t="e">
        <f>IF(VLOOKUP('Race 2'!B20,'Reference Men'!$C$4:$E$197,3,FALSE)=0," ",VLOOKUP('Race 2'!B20,'Reference Men'!$C$4:$E$197,3,FALSE))</f>
        <v>#N/A</v>
      </c>
      <c r="D20" s="119" t="str">
        <f>IF(ISERROR(INT(((-C20+'Race 2'!$B$6)/365.25))),"",INT(((-C20+'Race 2'!$B$6)/365.25)))</f>
        <v/>
      </c>
      <c r="E20" s="95"/>
      <c r="F20" s="93"/>
      <c r="G20" s="94" t="e">
        <f>(VLOOKUP(D19,'Mens Wava'!$A$5:$AG$101,$B$8,FALSE))/((3600*HOUR(E19))+(60*MINUTE(E19))+((1*SECOND(E19))))</f>
        <v>#N/A</v>
      </c>
      <c r="H20" s="27"/>
      <c r="J20" s="8">
        <v>10</v>
      </c>
      <c r="K20" s="26"/>
      <c r="L20" s="118" t="e">
        <f>IF(VLOOKUP('Race 2'!K20,'Reference Ladies'!$C$3:$E$184,3,FALSE)=0," ",VLOOKUP('Race 2'!K20,'Reference Ladies'!$C$3:$E$184,3,FALSE))</f>
        <v>#N/A</v>
      </c>
      <c r="M20" s="119" t="str">
        <f>IF(ISERROR(INT(((-L20+'Race 2'!$B$6)/365.25))),"",INT(((-L20+'Race 2'!$B$6)/365.25)))</f>
        <v/>
      </c>
      <c r="N20" s="95"/>
      <c r="O20" s="93"/>
      <c r="P20" s="94" t="e">
        <f>(VLOOKUP(M20,'Ladies WAVA'!$A$6:$AG$102,$B$8,FALSE))/((3600*HOUR(N20))+(60*MINUTE(N20))+((1*SECOND(N20))))</f>
        <v>#N/A</v>
      </c>
      <c r="Q20" s="27"/>
      <c r="W20" s="14"/>
      <c r="Z20" s="14"/>
    </row>
    <row r="21" spans="1:26" ht="16" thickBot="1">
      <c r="A21" s="8">
        <v>11</v>
      </c>
      <c r="B21" s="26"/>
      <c r="C21" s="118" t="e">
        <f>IF(VLOOKUP('Race 2'!B21,'Reference Men'!$C$4:$E$197,3,FALSE)=0," ",VLOOKUP('Race 2'!B21,'Reference Men'!$C$4:$E$197,3,FALSE))</f>
        <v>#N/A</v>
      </c>
      <c r="D21" s="119" t="str">
        <f>IF(ISERROR(INT(((-C21+'Race 2'!$B$6)/365.25))),"",INT(((-C21+'Race 2'!$B$6)/365.25)))</f>
        <v/>
      </c>
      <c r="E21" s="95"/>
      <c r="F21" s="93"/>
      <c r="G21" s="94" t="e">
        <f>(VLOOKUP(D20,'Mens Wava'!$A$5:$AG$101,$B$8,FALSE))/((3600*HOUR(E20))+(60*MINUTE(E20))+((1*SECOND(E20))))</f>
        <v>#N/A</v>
      </c>
      <c r="H21" s="27"/>
      <c r="J21" s="8">
        <v>11</v>
      </c>
      <c r="K21" s="26"/>
      <c r="L21" s="118" t="e">
        <f>IF(VLOOKUP('Race 2'!K21,'Reference Ladies'!$C$3:$E$184,3,FALSE)=0," ",VLOOKUP('Race 2'!K21,'Reference Ladies'!$C$3:$E$184,3,FALSE))</f>
        <v>#N/A</v>
      </c>
      <c r="M21" s="119" t="str">
        <f>IF(ISERROR(INT(((-L21+'Race 2'!$B$6)/365.25))),"",INT(((-L21+'Race 2'!$B$6)/365.25)))</f>
        <v/>
      </c>
      <c r="N21" s="95"/>
      <c r="O21" s="93"/>
      <c r="P21" s="94" t="e">
        <f>(VLOOKUP(M21,'Ladies WAVA'!$A$6:$AG$102,$B$8,FALSE))/((3600*HOUR(N21))+(60*MINUTE(N21))+((1*SECOND(N21))))</f>
        <v>#N/A</v>
      </c>
      <c r="Q21" s="27"/>
      <c r="W21" s="14"/>
      <c r="Z21" s="14"/>
    </row>
    <row r="22" spans="1:26" ht="16" thickBot="1">
      <c r="A22" s="8">
        <v>12</v>
      </c>
      <c r="B22" s="26"/>
      <c r="C22" s="118" t="e">
        <f>IF(VLOOKUP('Race 2'!B22,'Reference Men'!$C$4:$E$197,3,FALSE)=0," ",VLOOKUP('Race 2'!B22,'Reference Men'!$C$4:$E$197,3,FALSE))</f>
        <v>#N/A</v>
      </c>
      <c r="D22" s="119" t="str">
        <f>IF(ISERROR(INT(((-C22+'Race 2'!$B$6)/365.25))),"",INT(((-C22+'Race 2'!$B$6)/365.25)))</f>
        <v/>
      </c>
      <c r="E22" s="95"/>
      <c r="F22" s="93"/>
      <c r="G22" s="94" t="e">
        <f>(VLOOKUP(D21,'Mens Wava'!$A$5:$AG$101,$B$8,FALSE))/((3600*HOUR(E21))+(60*MINUTE(E21))+((1*SECOND(E21))))</f>
        <v>#N/A</v>
      </c>
      <c r="H22" s="27"/>
      <c r="J22" s="8">
        <v>12</v>
      </c>
      <c r="K22" s="26"/>
      <c r="L22" s="118" t="e">
        <f>IF(VLOOKUP('Race 2'!K22,'Reference Ladies'!$C$3:$E$184,3,FALSE)=0," ",VLOOKUP('Race 2'!K22,'Reference Ladies'!$C$3:$E$184,3,FALSE))</f>
        <v>#N/A</v>
      </c>
      <c r="M22" s="119" t="str">
        <f>IF(ISERROR(INT(((-L22+'Race 2'!$B$6)/365.25))),"",INT(((-L22+'Race 2'!$B$6)/365.25)))</f>
        <v/>
      </c>
      <c r="N22" s="95"/>
      <c r="O22" s="93"/>
      <c r="P22" s="94" t="e">
        <f>(VLOOKUP(M22,'Ladies WAVA'!$A$6:$AG$102,$B$8,FALSE))/((3600*HOUR(N22))+(60*MINUTE(N22))+((1*SECOND(N22))))</f>
        <v>#N/A</v>
      </c>
      <c r="Q22" s="27"/>
      <c r="W22" s="14"/>
      <c r="Z22" s="14"/>
    </row>
    <row r="23" spans="1:26" ht="16" thickBot="1">
      <c r="A23" s="8">
        <v>13</v>
      </c>
      <c r="B23" s="26"/>
      <c r="C23" s="118" t="e">
        <f>IF(VLOOKUP('Race 2'!B23,'Reference Men'!$C$4:$E$197,3,FALSE)=0," ",VLOOKUP('Race 2'!B23,'Reference Men'!$C$4:$E$197,3,FALSE))</f>
        <v>#N/A</v>
      </c>
      <c r="D23" s="119" t="str">
        <f>IF(ISERROR(INT(((-C23+'Race 2'!$B$6)/365.25))),"",INT(((-C23+'Race 2'!$B$6)/365.25)))</f>
        <v/>
      </c>
      <c r="E23" s="95"/>
      <c r="F23" s="93"/>
      <c r="G23" s="94" t="e">
        <f>(VLOOKUP(D22,'Mens Wava'!$A$5:$AG$101,$B$8,FALSE))/((3600*HOUR(E22))+(60*MINUTE(E22))+((1*SECOND(E22))))</f>
        <v>#N/A</v>
      </c>
      <c r="H23" s="27"/>
      <c r="J23" s="8">
        <v>13</v>
      </c>
      <c r="K23" s="26"/>
      <c r="L23" s="118" t="e">
        <f>IF(VLOOKUP('Race 2'!K23,'Reference Ladies'!$C$3:$E$184,3,FALSE)=0," ",VLOOKUP('Race 2'!K23,'Reference Ladies'!$C$3:$E$184,3,FALSE))</f>
        <v>#N/A</v>
      </c>
      <c r="M23" s="119" t="str">
        <f>IF(ISERROR(INT(((-L23+'Race 2'!$B$6)/365.25))),"",INT(((-L23+'Race 2'!$B$6)/365.25)))</f>
        <v/>
      </c>
      <c r="N23" s="95"/>
      <c r="O23" s="93"/>
      <c r="P23" s="94" t="e">
        <f>(VLOOKUP(M23,'Ladies WAVA'!$A$6:$AG$102,$B$8,FALSE))/((3600*HOUR(N23))+(60*MINUTE(N23))+((1*SECOND(N23))))</f>
        <v>#N/A</v>
      </c>
      <c r="Q23" s="27"/>
      <c r="W23" s="14"/>
      <c r="Z23" s="14"/>
    </row>
    <row r="24" spans="1:26" ht="16" thickBot="1">
      <c r="A24" s="8">
        <v>14</v>
      </c>
      <c r="B24" s="26"/>
      <c r="C24" s="118" t="e">
        <f>IF(VLOOKUP('Race 2'!B24,'Reference Men'!$C$4:$E$197,3,FALSE)=0," ",VLOOKUP('Race 2'!B24,'Reference Men'!$C$4:$E$197,3,FALSE))</f>
        <v>#N/A</v>
      </c>
      <c r="D24" s="119" t="str">
        <f>IF(ISERROR(INT(((-C24+'Race 2'!$B$6)/365.25))),"",INT(((-C24+'Race 2'!$B$6)/365.25)))</f>
        <v/>
      </c>
      <c r="E24" s="95"/>
      <c r="F24" s="93"/>
      <c r="G24" s="94" t="e">
        <f>(VLOOKUP(D23,'Mens Wava'!$A$5:$AG$101,$B$8,FALSE))/((3600*HOUR(E23))+(60*MINUTE(E23))+((1*SECOND(E23))))</f>
        <v>#N/A</v>
      </c>
      <c r="H24" s="27"/>
      <c r="J24" s="8">
        <v>14</v>
      </c>
      <c r="K24" s="26"/>
      <c r="L24" s="118" t="e">
        <f>IF(VLOOKUP('Race 2'!K24,'Reference Ladies'!$C$3:$E$184,3,FALSE)=0," ",VLOOKUP('Race 2'!K24,'Reference Ladies'!$C$3:$E$184,3,FALSE))</f>
        <v>#N/A</v>
      </c>
      <c r="M24" s="119" t="str">
        <f>IF(ISERROR(INT(((-L24+'Race 2'!$B$6)/365.25))),"",INT(((-L24+'Race 2'!$B$6)/365.25)))</f>
        <v/>
      </c>
      <c r="N24" s="95"/>
      <c r="O24" s="93"/>
      <c r="P24" s="94" t="e">
        <f>(VLOOKUP(M24,'Ladies WAVA'!$A$6:$AG$102,$B$8,FALSE))/((3600*HOUR(N24))+(60*MINUTE(N24))+((1*SECOND(N24))))</f>
        <v>#N/A</v>
      </c>
      <c r="Q24" s="27"/>
      <c r="W24" s="14"/>
      <c r="Z24" s="14"/>
    </row>
    <row r="25" spans="1:26" ht="16" thickBot="1">
      <c r="A25" s="8">
        <v>15</v>
      </c>
      <c r="B25" s="26"/>
      <c r="C25" s="118" t="e">
        <f>IF(VLOOKUP('Race 2'!B25,'Reference Men'!$C$4:$E$197,3,FALSE)=0," ",VLOOKUP('Race 2'!B25,'Reference Men'!$C$4:$E$197,3,FALSE))</f>
        <v>#N/A</v>
      </c>
      <c r="D25" s="119" t="str">
        <f>IF(ISERROR(INT(((-C25+'Race 2'!$B$6)/365.25))),"",INT(((-C25+'Race 2'!$B$6)/365.25)))</f>
        <v/>
      </c>
      <c r="E25" s="95"/>
      <c r="F25" s="93"/>
      <c r="G25" s="94" t="e">
        <f>(VLOOKUP(D24,'Mens Wava'!$A$5:$AG$101,$B$8,FALSE))/((3600*HOUR(E24))+(60*MINUTE(E24))+((1*SECOND(E24))))</f>
        <v>#N/A</v>
      </c>
      <c r="H25" s="27"/>
      <c r="J25" s="8">
        <v>15</v>
      </c>
      <c r="K25" s="85"/>
      <c r="L25" s="118" t="e">
        <f>IF(VLOOKUP('Race 2'!K25,'Reference Ladies'!$C$3:$E$184,3,FALSE)=0," ",VLOOKUP('Race 2'!K25,'Reference Ladies'!$C$3:$E$184,3,FALSE))</f>
        <v>#N/A</v>
      </c>
      <c r="M25" s="119" t="str">
        <f>IF(ISERROR(INT(((-L25+'Race 2'!$B$6)/365.25))),"",INT(((-L25+'Race 2'!$B$6)/365.25)))</f>
        <v/>
      </c>
      <c r="N25" s="86"/>
      <c r="O25" s="87"/>
      <c r="P25" s="88"/>
      <c r="Q25" s="89"/>
      <c r="W25" s="14"/>
      <c r="Z25" s="14"/>
    </row>
    <row r="26" spans="1:26" ht="16" thickBot="1">
      <c r="A26" s="8">
        <v>16</v>
      </c>
      <c r="B26" s="26"/>
      <c r="C26" s="118" t="e">
        <f>IF(VLOOKUP('Race 2'!B26,'Reference Men'!$C$4:$E$197,3,FALSE)=0," ",VLOOKUP('Race 2'!B26,'Reference Men'!$C$4:$E$197,3,FALSE))</f>
        <v>#N/A</v>
      </c>
      <c r="D26" s="119" t="str">
        <f>IF(ISERROR(INT(((-C26+'Race 2'!$B$6)/365.25))),"",INT(((-C26+'Race 2'!$B$6)/365.25)))</f>
        <v/>
      </c>
      <c r="E26" s="95"/>
      <c r="F26" s="93"/>
      <c r="G26" s="94" t="e">
        <f>(VLOOKUP(D25,'Mens Wava'!$A$5:$AG$101,$B$8,FALSE))/((3600*HOUR(E25))+(60*MINUTE(E25))+((1*SECOND(E25))))</f>
        <v>#N/A</v>
      </c>
      <c r="H26" s="27"/>
      <c r="J26" s="8"/>
      <c r="K26" s="8"/>
      <c r="L26" s="8"/>
      <c r="M26" s="8"/>
      <c r="N26" s="8"/>
      <c r="O26" s="96">
        <f>SUM(O11:O25)</f>
        <v>0</v>
      </c>
      <c r="P26" s="8"/>
      <c r="Q26" s="96">
        <f>SUM(Q11:Q25)</f>
        <v>0</v>
      </c>
      <c r="W26" s="14"/>
      <c r="Z26" s="14"/>
    </row>
    <row r="27" spans="1:26" ht="16" thickBot="1">
      <c r="A27" s="8">
        <v>17</v>
      </c>
      <c r="B27" s="26"/>
      <c r="C27" s="118" t="e">
        <f>IF(VLOOKUP('Race 2'!B27,'Reference Men'!$C$4:$E$197,3,FALSE)=0," ",VLOOKUP('Race 2'!B27,'Reference Men'!$C$4:$E$197,3,FALSE))</f>
        <v>#N/A</v>
      </c>
      <c r="D27" s="119" t="str">
        <f>IF(ISERROR(INT(((-C27+'Race 2'!$B$6)/365.25))),"",INT(((-C27+'Race 2'!$B$6)/365.25)))</f>
        <v/>
      </c>
      <c r="E27" s="95"/>
      <c r="F27" s="93"/>
      <c r="G27" s="94" t="e">
        <f>(VLOOKUP(D26,'Mens Wava'!$A$5:$AG$101,$B$8,FALSE))/((3600*HOUR(E26))+(60*MINUTE(E26))+((1*SECOND(E26))))</f>
        <v>#N/A</v>
      </c>
      <c r="H27" s="27"/>
      <c r="W27" s="14"/>
      <c r="Z27" s="14"/>
    </row>
    <row r="28" spans="1:26" ht="16" thickBot="1">
      <c r="A28" s="8">
        <v>18</v>
      </c>
      <c r="B28" s="26"/>
      <c r="C28" s="118" t="e">
        <f>IF(VLOOKUP('Race 2'!B28,'Reference Men'!$C$4:$E$197,3,FALSE)=0," ",VLOOKUP('Race 2'!B28,'Reference Men'!$C$4:$E$197,3,FALSE))</f>
        <v>#N/A</v>
      </c>
      <c r="D28" s="119" t="str">
        <f>IF(ISERROR(INT(((-C28+'Race 2'!$B$6)/365.25))),"",INT(((-C28+'Race 2'!$B$6)/365.25)))</f>
        <v/>
      </c>
      <c r="E28" s="95"/>
      <c r="F28" s="93"/>
      <c r="G28" s="94" t="e">
        <f>(VLOOKUP(D27,'Mens Wava'!$A$5:$AG$101,$B$8,FALSE))/((3600*HOUR(E27))+(60*MINUTE(E27))+((1*SECOND(E27))))</f>
        <v>#N/A</v>
      </c>
      <c r="H28" s="27"/>
      <c r="W28" s="14"/>
      <c r="Z28" s="14"/>
    </row>
    <row r="29" spans="1:26" ht="16" thickBot="1">
      <c r="A29" s="8">
        <v>19</v>
      </c>
      <c r="B29" s="26"/>
      <c r="C29" s="118" t="e">
        <f>IF(VLOOKUP('Race 2'!B29,'Reference Men'!$C$4:$E$197,3,FALSE)=0," ",VLOOKUP('Race 2'!B29,'Reference Men'!$C$4:$E$197,3,FALSE))</f>
        <v>#N/A</v>
      </c>
      <c r="D29" s="119" t="str">
        <f>IF(ISERROR(INT(((-C29+'Race 2'!$B$6)/365.25))),"",INT(((-C29+'Race 2'!$B$6)/365.25)))</f>
        <v/>
      </c>
      <c r="E29" s="95"/>
      <c r="F29" s="93"/>
      <c r="G29" s="94" t="e">
        <f>(VLOOKUP(D28,'Mens Wava'!$A$5:$AG$101,$B$8,FALSE))/((3600*HOUR(E28))+(60*MINUTE(E28))+((1*SECOND(E28))))</f>
        <v>#N/A</v>
      </c>
      <c r="H29" s="27"/>
      <c r="W29" s="14"/>
      <c r="Z29" s="14"/>
    </row>
    <row r="30" spans="1:26" ht="16" thickBot="1">
      <c r="A30" s="8">
        <v>20</v>
      </c>
      <c r="B30" s="26"/>
      <c r="C30" s="118" t="e">
        <f>IF(VLOOKUP('Race 2'!B30,'Reference Men'!$C$4:$E$197,3,FALSE)=0," ",VLOOKUP('Race 2'!B30,'Reference Men'!$C$4:$E$197,3,FALSE))</f>
        <v>#N/A</v>
      </c>
      <c r="D30" s="119" t="str">
        <f>IF(ISERROR(INT(((-C30+'Race 2'!$B$6)/365.25))),"",INT(((-C30+'Race 2'!$B$6)/365.25)))</f>
        <v/>
      </c>
      <c r="E30" s="95"/>
      <c r="F30" s="93"/>
      <c r="G30" s="94" t="e">
        <f>(VLOOKUP(D29,'Mens Wava'!$A$5:$AG$101,$B$8,FALSE))/((3600*HOUR(E29))+(60*MINUTE(E29))+((1*SECOND(E29))))</f>
        <v>#N/A</v>
      </c>
      <c r="H30" s="27"/>
      <c r="W30" s="14"/>
      <c r="Z30" s="14"/>
    </row>
    <row r="31" spans="1:26" ht="16" thickBot="1">
      <c r="A31" s="8">
        <v>21</v>
      </c>
      <c r="B31" s="26"/>
      <c r="C31" s="118" t="e">
        <f>IF(VLOOKUP('Race 2'!B31,'Reference Men'!$C$4:$E$197,3,FALSE)=0," ",VLOOKUP('Race 2'!B31,'Reference Men'!$C$4:$E$197,3,FALSE))</f>
        <v>#N/A</v>
      </c>
      <c r="D31" s="119" t="str">
        <f>IF(ISERROR(INT(((-C31+'Race 2'!$B$6)/365.25))),"",INT(((-C31+'Race 2'!$B$6)/365.25)))</f>
        <v/>
      </c>
      <c r="E31" s="95"/>
      <c r="F31" s="93"/>
      <c r="G31" s="94" t="e">
        <f>(VLOOKUP(D30,'Mens Wava'!$A$5:$AG$101,$B$8,FALSE))/((3600*HOUR(E30))+(60*MINUTE(E30))+((1*SECOND(E30))))</f>
        <v>#N/A</v>
      </c>
      <c r="H31" s="27"/>
      <c r="W31" s="14"/>
      <c r="Z31" s="14"/>
    </row>
    <row r="32" spans="1:26" ht="16" thickBot="1">
      <c r="A32" s="8">
        <v>22</v>
      </c>
      <c r="B32" s="26"/>
      <c r="C32" s="118" t="e">
        <f>IF(VLOOKUP('Race 2'!B32,'Reference Men'!$C$4:$E$197,3,FALSE)=0," ",VLOOKUP('Race 2'!B32,'Reference Men'!$C$4:$E$197,3,FALSE))</f>
        <v>#N/A</v>
      </c>
      <c r="D32" s="119" t="str">
        <f>IF(ISERROR(INT(((-C32+'Race 2'!$B$6)/365.25))),"",INT(((-C32+'Race 2'!$B$6)/365.25)))</f>
        <v/>
      </c>
      <c r="E32" s="95"/>
      <c r="F32" s="93"/>
      <c r="G32" s="94" t="e">
        <f>(VLOOKUP(D31,'Mens Wava'!$A$5:$AG$101,$B$8,FALSE))/((3600*HOUR(E31))+(60*MINUTE(E31))+((1*SECOND(E31))))</f>
        <v>#N/A</v>
      </c>
      <c r="H32" s="27"/>
      <c r="W32" s="14"/>
      <c r="Z32" s="14"/>
    </row>
    <row r="33" spans="1:26" ht="16" thickBot="1">
      <c r="A33" s="8">
        <v>23</v>
      </c>
      <c r="B33" s="26"/>
      <c r="C33" s="118" t="e">
        <f>IF(VLOOKUP('Race 2'!B33,'Reference Men'!$C$4:$E$197,3,FALSE)=0," ",VLOOKUP('Race 2'!B33,'Reference Men'!$C$4:$E$197,3,FALSE))</f>
        <v>#N/A</v>
      </c>
      <c r="D33" s="119" t="str">
        <f>IF(ISERROR(INT(((-C33+'Race 2'!$B$6)/365.25))),"",INT(((-C33+'Race 2'!$B$6)/365.25)))</f>
        <v/>
      </c>
      <c r="E33" s="95"/>
      <c r="F33" s="93"/>
      <c r="G33" s="94" t="e">
        <f>(VLOOKUP(D32,'Mens Wava'!$A$5:$AG$101,$B$8,FALSE))/((3600*HOUR(E32))+(60*MINUTE(E32))+((1*SECOND(E32))))</f>
        <v>#N/A</v>
      </c>
      <c r="H33" s="27"/>
      <c r="W33" s="14"/>
      <c r="Z33" s="14"/>
    </row>
    <row r="34" spans="1:26" ht="16" thickBot="1">
      <c r="A34" s="8">
        <v>24</v>
      </c>
      <c r="B34" s="85"/>
      <c r="C34" s="118" t="e">
        <f>IF(VLOOKUP('Race 2'!B34,'Reference Men'!$C$4:$E$197,3,FALSE)=0," ",VLOOKUP('Race 2'!B34,'Reference Men'!$C$4:$E$197,3,FALSE))</f>
        <v>#N/A</v>
      </c>
      <c r="D34" s="119" t="str">
        <f>IF(ISERROR(INT(((-C34+'Race 2'!$B$6)/365.25))),"",INT(((-C34+'Race 2'!$B$6)/365.25)))</f>
        <v/>
      </c>
      <c r="E34" s="86"/>
      <c r="F34" s="87"/>
      <c r="G34" s="94" t="e">
        <f>(VLOOKUP(D33,'Mens Wava'!$A$5:$AG$101,$B$8,FALSE))/((3600*HOUR(E33))+(60*MINUTE(E33))+((1*SECOND(E33))))</f>
        <v>#N/A</v>
      </c>
      <c r="H34" s="89"/>
    </row>
    <row r="35" spans="1:26" s="8" customFormat="1">
      <c r="F35" s="96">
        <f>SUM(F11:F34)</f>
        <v>0</v>
      </c>
      <c r="H35" s="96">
        <f>SUM(H11:H34)</f>
        <v>0</v>
      </c>
      <c r="J35"/>
      <c r="K35"/>
      <c r="L35"/>
      <c r="M35"/>
      <c r="O35"/>
      <c r="P35"/>
      <c r="Q35"/>
    </row>
    <row r="36" spans="1:26">
      <c r="A36"/>
      <c r="W36" s="14"/>
      <c r="Z36" s="14"/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>
        <f>+'Reference Men'!$C163</f>
        <v>0</v>
      </c>
      <c r="Z50" s="14"/>
    </row>
    <row r="51" spans="1:26">
      <c r="A51"/>
      <c r="W51" s="14" t="e">
        <f>+'Reference Men'!#REF!</f>
        <v>#REF!</v>
      </c>
      <c r="Z51" s="14"/>
    </row>
    <row r="52" spans="1:26">
      <c r="A52"/>
      <c r="W52" s="14">
        <f>+'Reference Men'!$C165</f>
        <v>0</v>
      </c>
      <c r="Z52" s="14"/>
    </row>
    <row r="53" spans="1:26">
      <c r="A53"/>
      <c r="W53" s="14" t="str">
        <f>+'Reference Men'!$C166</f>
        <v xml:space="preserve"> </v>
      </c>
      <c r="Z53" s="14"/>
    </row>
    <row r="54" spans="1:26">
      <c r="A54"/>
      <c r="W54" s="14" t="str">
        <f>+'Reference Men'!$C167</f>
        <v xml:space="preserve"> </v>
      </c>
      <c r="Z54" s="14"/>
    </row>
    <row r="55" spans="1:26">
      <c r="A55"/>
      <c r="W55" s="14" t="str">
        <f>+'Reference Men'!$C168</f>
        <v xml:space="preserve"> </v>
      </c>
      <c r="Z55" s="14"/>
    </row>
    <row r="56" spans="1:26">
      <c r="A56"/>
      <c r="W56" s="14" t="str">
        <f>+'Reference Men'!$C169</f>
        <v xml:space="preserve"> </v>
      </c>
      <c r="Z56" s="14"/>
    </row>
    <row r="57" spans="1:26">
      <c r="A57"/>
      <c r="W57" s="14" t="str">
        <f>+'Reference Men'!$C170</f>
        <v xml:space="preserve"> </v>
      </c>
      <c r="Z57" s="14"/>
    </row>
    <row r="58" spans="1:26">
      <c r="A58"/>
      <c r="W58" s="14" t="str">
        <f>+'Reference Men'!$C171</f>
        <v xml:space="preserve"> </v>
      </c>
      <c r="Z58" s="14"/>
    </row>
    <row r="59" spans="1:26">
      <c r="A59"/>
      <c r="W59" s="14" t="str">
        <f>+'Reference Men'!$C172</f>
        <v xml:space="preserve"> </v>
      </c>
      <c r="Z59" s="14"/>
    </row>
    <row r="60" spans="1:26">
      <c r="A60"/>
      <c r="W60" s="14" t="str">
        <f>+'Reference Men'!$C173</f>
        <v xml:space="preserve"> </v>
      </c>
      <c r="Z60" s="14"/>
    </row>
    <row r="61" spans="1:26">
      <c r="A61"/>
      <c r="W61" s="14" t="str">
        <f>+'Reference Men'!$C174</f>
        <v xml:space="preserve"> </v>
      </c>
      <c r="Z61" s="14"/>
    </row>
    <row r="62" spans="1:26">
      <c r="A62"/>
      <c r="W62" s="14" t="str">
        <f>+'Reference Men'!$C175</f>
        <v xml:space="preserve"> </v>
      </c>
      <c r="Z62" s="14"/>
    </row>
    <row r="63" spans="1:26">
      <c r="A63"/>
      <c r="W63" s="14" t="str">
        <f>+'Reference Men'!$C176</f>
        <v xml:space="preserve"> </v>
      </c>
      <c r="Z63" s="14"/>
    </row>
    <row r="64" spans="1:26">
      <c r="A64"/>
      <c r="W64" s="14" t="str">
        <f>+'Reference Men'!$C177</f>
        <v xml:space="preserve"> </v>
      </c>
      <c r="Z64" s="14"/>
    </row>
    <row r="65" spans="1:26">
      <c r="A65"/>
      <c r="W65" s="14" t="str">
        <f>+'Reference Men'!$C178</f>
        <v xml:space="preserve"> </v>
      </c>
      <c r="Z65" s="14"/>
    </row>
    <row r="66" spans="1:26">
      <c r="A66"/>
      <c r="W66" s="14" t="str">
        <f>+'Reference Men'!$C179</f>
        <v xml:space="preserve"> </v>
      </c>
      <c r="Z66" s="14"/>
    </row>
    <row r="67" spans="1:26">
      <c r="A67"/>
      <c r="W67" s="14" t="str">
        <f>+'Reference Men'!$C180</f>
        <v xml:space="preserve"> </v>
      </c>
      <c r="Z67" s="14"/>
    </row>
    <row r="68" spans="1:26">
      <c r="A68"/>
      <c r="W68" s="14" t="str">
        <f>+'Reference Men'!$C181</f>
        <v xml:space="preserve"> </v>
      </c>
      <c r="Z68" s="14"/>
    </row>
    <row r="69" spans="1:26">
      <c r="A69"/>
      <c r="W69" s="14" t="str">
        <f>+'Reference Men'!$C182</f>
        <v xml:space="preserve"> </v>
      </c>
      <c r="Z69" s="14"/>
    </row>
    <row r="70" spans="1:26">
      <c r="A70"/>
      <c r="W70" s="14" t="str">
        <f>+'Reference Men'!$C183</f>
        <v xml:space="preserve"> </v>
      </c>
      <c r="Z70" s="14"/>
    </row>
    <row r="71" spans="1:26">
      <c r="A71"/>
      <c r="W71" s="14" t="str">
        <f>+'Reference Men'!$C184</f>
        <v xml:space="preserve"> </v>
      </c>
      <c r="Z71" s="14"/>
    </row>
    <row r="72" spans="1:26">
      <c r="A72"/>
      <c r="W72" s="14" t="str">
        <f>+'Reference Men'!$C185</f>
        <v xml:space="preserve"> </v>
      </c>
      <c r="Z72" s="14"/>
    </row>
    <row r="73" spans="1:26">
      <c r="A73"/>
      <c r="W73" s="14" t="str">
        <f>+'Reference Men'!$C186</f>
        <v xml:space="preserve"> </v>
      </c>
      <c r="Z73" s="14"/>
    </row>
    <row r="74" spans="1:26">
      <c r="A74"/>
      <c r="W74" s="14" t="str">
        <f>+'Reference Men'!$C187</f>
        <v xml:space="preserve"> </v>
      </c>
      <c r="Z74" s="14"/>
    </row>
    <row r="75" spans="1:26">
      <c r="A75"/>
      <c r="W75" s="14" t="str">
        <f>+'Reference Men'!$C188</f>
        <v xml:space="preserve"> </v>
      </c>
      <c r="Z75" s="14"/>
    </row>
    <row r="76" spans="1:26">
      <c r="A76"/>
      <c r="W76" s="14" t="str">
        <f>+'Reference Men'!$C189</f>
        <v xml:space="preserve"> </v>
      </c>
      <c r="Z76" s="14"/>
    </row>
    <row r="77" spans="1:26">
      <c r="A77"/>
      <c r="W77" s="14" t="str">
        <f>+'Reference Men'!$C190</f>
        <v xml:space="preserve"> </v>
      </c>
      <c r="Z77" s="14"/>
    </row>
    <row r="78" spans="1:26">
      <c r="A78"/>
      <c r="W78" s="14" t="str">
        <f>+'Reference Men'!$C191</f>
        <v xml:space="preserve"> </v>
      </c>
      <c r="Z78" s="14"/>
    </row>
    <row r="79" spans="1:26">
      <c r="A79"/>
      <c r="W79" s="14" t="str">
        <f>+'Reference Men'!$C192</f>
        <v xml:space="preserve"> </v>
      </c>
      <c r="Z79" s="14"/>
    </row>
    <row r="80" spans="1:26">
      <c r="A80"/>
      <c r="W80" s="14" t="str">
        <f>+'Reference Men'!$C193</f>
        <v xml:space="preserve"> </v>
      </c>
      <c r="Z80" s="14"/>
    </row>
    <row r="81" spans="1:26">
      <c r="A81"/>
      <c r="W81" s="14" t="str">
        <f>+'Reference Men'!$C194</f>
        <v xml:space="preserve"> </v>
      </c>
      <c r="Z81" s="14"/>
    </row>
    <row r="82" spans="1:26">
      <c r="A82"/>
      <c r="W82" s="14" t="str">
        <f>+'Reference Men'!$C195</f>
        <v xml:space="preserve"> </v>
      </c>
      <c r="Z82" s="14"/>
    </row>
    <row r="83" spans="1:26">
      <c r="A83"/>
      <c r="W83" s="14" t="str">
        <f>+'Reference Men'!$C196</f>
        <v xml:space="preserve"> </v>
      </c>
      <c r="Z83" s="14"/>
    </row>
    <row r="84" spans="1:26">
      <c r="A84"/>
      <c r="W84" s="14" t="str">
        <f>+'Reference Men'!$C197</f>
        <v xml:space="preserve"> </v>
      </c>
      <c r="Z84" s="14"/>
    </row>
    <row r="85" spans="1:26">
      <c r="A85"/>
      <c r="W85" s="14" t="str">
        <f>+'Reference Men'!$C198</f>
        <v xml:space="preserve"> </v>
      </c>
      <c r="Z85" s="14"/>
    </row>
    <row r="86" spans="1:26">
      <c r="A86"/>
      <c r="W86" s="14" t="str">
        <f>+'Reference Men'!$C199</f>
        <v xml:space="preserve"> </v>
      </c>
      <c r="Z86" s="14"/>
    </row>
    <row r="87" spans="1:26">
      <c r="A87"/>
      <c r="W87" s="14" t="str">
        <f>+'Reference Men'!$C200</f>
        <v xml:space="preserve"> </v>
      </c>
      <c r="Z87" s="14"/>
    </row>
    <row r="88" spans="1:26">
      <c r="A88"/>
      <c r="W88" s="14" t="str">
        <f>+'Reference Men'!$C201</f>
        <v xml:space="preserve"> </v>
      </c>
      <c r="Z88" s="14"/>
    </row>
    <row r="89" spans="1:26">
      <c r="A89"/>
      <c r="W89" s="14" t="str">
        <f>+'Reference Men'!$C202</f>
        <v xml:space="preserve"> </v>
      </c>
      <c r="Z89" s="14"/>
    </row>
    <row r="90" spans="1:26">
      <c r="A90"/>
      <c r="W90" s="14" t="str">
        <f>+'Reference Men'!$C203</f>
        <v xml:space="preserve"> </v>
      </c>
      <c r="Z90" s="14"/>
    </row>
    <row r="91" spans="1:26">
      <c r="A91"/>
      <c r="W91" s="14" t="str">
        <f>+'Reference Men'!$C204</f>
        <v xml:space="preserve"> </v>
      </c>
      <c r="Z91" s="14"/>
    </row>
    <row r="92" spans="1:26">
      <c r="A92"/>
      <c r="W92" s="14" t="str">
        <f>+'Reference Men'!$C205</f>
        <v xml:space="preserve"> </v>
      </c>
      <c r="Z92" s="14"/>
    </row>
    <row r="93" spans="1:26">
      <c r="A93"/>
      <c r="W93" s="14" t="str">
        <f>+'Reference Men'!$C206</f>
        <v xml:space="preserve"> </v>
      </c>
      <c r="Z93" s="14"/>
    </row>
    <row r="94" spans="1:26">
      <c r="A94"/>
      <c r="W94" s="14" t="str">
        <f>+'Reference Men'!$C207</f>
        <v xml:space="preserve"> </v>
      </c>
      <c r="Z94" s="14"/>
    </row>
    <row r="95" spans="1:26">
      <c r="A95"/>
      <c r="W95" s="14" t="str">
        <f>+'Reference Men'!$C208</f>
        <v xml:space="preserve"> </v>
      </c>
      <c r="Z95" s="14" t="str">
        <f>+'Reference Men'!$C202</f>
        <v xml:space="preserve"> </v>
      </c>
    </row>
    <row r="96" spans="1:26">
      <c r="A96"/>
      <c r="W96" s="14" t="str">
        <f>+'Reference Men'!$C209</f>
        <v xml:space="preserve"> </v>
      </c>
      <c r="Z96" s="14" t="str">
        <f>+'Reference Men'!$C203</f>
        <v xml:space="preserve"> </v>
      </c>
    </row>
    <row r="97" spans="1:26">
      <c r="A97"/>
      <c r="W97" s="14" t="str">
        <f>+'Reference Men'!$C210</f>
        <v xml:space="preserve"> </v>
      </c>
      <c r="Z97" s="14" t="str">
        <f>+'Reference Men'!$C204</f>
        <v xml:space="preserve"> </v>
      </c>
    </row>
    <row r="98" spans="1:26">
      <c r="A98"/>
      <c r="W98" s="14" t="str">
        <f>+'Reference Men'!$C211</f>
        <v xml:space="preserve"> </v>
      </c>
      <c r="Z98" s="14" t="str">
        <f>+'Reference Men'!$C205</f>
        <v xml:space="preserve"> </v>
      </c>
    </row>
    <row r="99" spans="1:26">
      <c r="A99"/>
      <c r="W99" s="14" t="str">
        <f>+'Reference Men'!$C212</f>
        <v xml:space="preserve"> </v>
      </c>
      <c r="Z99" s="14" t="str">
        <f>+'Reference Men'!$C206</f>
        <v xml:space="preserve"> </v>
      </c>
    </row>
    <row r="100" spans="1:26">
      <c r="A100"/>
      <c r="W100" s="14" t="str">
        <f>+'Reference Men'!$C213</f>
        <v xml:space="preserve"> </v>
      </c>
      <c r="Z100" s="14" t="str">
        <f>+'Reference Men'!$C207</f>
        <v xml:space="preserve"> </v>
      </c>
    </row>
    <row r="101" spans="1:26">
      <c r="A101"/>
      <c r="W101" s="14" t="str">
        <f>+'Reference Men'!$C214</f>
        <v xml:space="preserve"> </v>
      </c>
      <c r="Z101" s="14" t="str">
        <f>+'Reference Men'!$C208</f>
        <v xml:space="preserve"> </v>
      </c>
    </row>
    <row r="102" spans="1:26">
      <c r="A102"/>
      <c r="W102" s="14" t="str">
        <f>+'Reference Men'!$C215</f>
        <v xml:space="preserve"> </v>
      </c>
      <c r="Z102" s="14" t="str">
        <f>+'Reference Men'!$C209</f>
        <v xml:space="preserve"> </v>
      </c>
    </row>
    <row r="103" spans="1:26">
      <c r="A103"/>
      <c r="W103" s="14" t="str">
        <f>+'Reference Men'!$C216</f>
        <v xml:space="preserve"> </v>
      </c>
      <c r="Z103" s="14" t="str">
        <f>+'Reference Men'!$C210</f>
        <v xml:space="preserve"> </v>
      </c>
    </row>
    <row r="104" spans="1:26">
      <c r="A104"/>
      <c r="W104" s="14" t="str">
        <f>+'Reference Men'!$C217</f>
        <v xml:space="preserve"> </v>
      </c>
      <c r="Z104" s="14" t="str">
        <f>+'Reference Men'!$C211</f>
        <v xml:space="preserve"> </v>
      </c>
    </row>
    <row r="105" spans="1:26">
      <c r="A105"/>
      <c r="W105" s="14" t="str">
        <f>+'Reference Men'!$C218</f>
        <v xml:space="preserve"> </v>
      </c>
      <c r="Z105" s="14" t="str">
        <f>+'Reference Men'!$C212</f>
        <v xml:space="preserve"> </v>
      </c>
    </row>
    <row r="106" spans="1:26">
      <c r="A106"/>
      <c r="W106" s="14" t="str">
        <f>+'Reference Men'!$C219</f>
        <v xml:space="preserve"> </v>
      </c>
      <c r="Z106" s="14" t="str">
        <f>+'Reference Men'!$C213</f>
        <v xml:space="preserve"> </v>
      </c>
    </row>
    <row r="107" spans="1:26">
      <c r="A107"/>
      <c r="W107" s="14" t="str">
        <f>+'Reference Men'!$C220</f>
        <v xml:space="preserve"> </v>
      </c>
      <c r="Z107" s="14" t="str">
        <f>+'Reference Men'!$C214</f>
        <v xml:space="preserve"> </v>
      </c>
    </row>
    <row r="108" spans="1:26">
      <c r="A108"/>
      <c r="W108" s="14" t="str">
        <f>+'Reference Men'!$C221</f>
        <v xml:space="preserve"> </v>
      </c>
      <c r="Z108" s="14" t="str">
        <f>+'Reference Men'!$C215</f>
        <v xml:space="preserve"> </v>
      </c>
    </row>
    <row r="109" spans="1:26">
      <c r="A109"/>
      <c r="W109" s="14" t="str">
        <f>+'Reference Men'!$C222</f>
        <v xml:space="preserve"> </v>
      </c>
      <c r="Z109" s="14" t="str">
        <f>+'Reference Men'!$C216</f>
        <v xml:space="preserve"> </v>
      </c>
    </row>
    <row r="110" spans="1:26">
      <c r="A110"/>
      <c r="W110" s="14" t="str">
        <f>+'Reference Men'!$C223</f>
        <v xml:space="preserve"> </v>
      </c>
      <c r="Z110" s="14" t="str">
        <f>+'Reference Men'!$C217</f>
        <v xml:space="preserve"> </v>
      </c>
    </row>
    <row r="111" spans="1:26">
      <c r="A111"/>
      <c r="W111" s="14" t="str">
        <f>+'Reference Men'!$C224</f>
        <v xml:space="preserve"> </v>
      </c>
      <c r="Z111" s="14" t="str">
        <f>+'Reference Men'!$C218</f>
        <v xml:space="preserve"> </v>
      </c>
    </row>
    <row r="112" spans="1:26">
      <c r="A112"/>
      <c r="W112" s="14" t="str">
        <f>+'Reference Men'!$C225</f>
        <v xml:space="preserve"> </v>
      </c>
      <c r="Z112" s="14" t="str">
        <f>+'Reference Men'!$C219</f>
        <v xml:space="preserve"> </v>
      </c>
    </row>
    <row r="113" spans="1:26">
      <c r="A113"/>
      <c r="W113" s="14" t="str">
        <f>+'Reference Men'!$C226</f>
        <v xml:space="preserve"> </v>
      </c>
      <c r="Z113" s="14" t="str">
        <f>+'Reference Men'!$C220</f>
        <v xml:space="preserve"> </v>
      </c>
    </row>
    <row r="114" spans="1:26">
      <c r="A114"/>
      <c r="W114" s="14" t="str">
        <f>+'Reference Men'!$C227</f>
        <v xml:space="preserve"> </v>
      </c>
      <c r="Z114" s="14" t="str">
        <f>+'Reference Men'!$C221</f>
        <v xml:space="preserve"> </v>
      </c>
    </row>
    <row r="115" spans="1:26">
      <c r="A115"/>
      <c r="W115" s="14" t="str">
        <f>+'Reference Men'!$C228</f>
        <v xml:space="preserve"> </v>
      </c>
      <c r="Z115" s="14" t="str">
        <f>+'Reference Men'!$C222</f>
        <v xml:space="preserve"> </v>
      </c>
    </row>
    <row r="116" spans="1:26">
      <c r="A116"/>
      <c r="W116" s="14" t="str">
        <f>+'Reference Men'!$C229</f>
        <v xml:space="preserve"> </v>
      </c>
      <c r="Z116" s="14" t="str">
        <f>+'Reference Men'!$C223</f>
        <v xml:space="preserve"> </v>
      </c>
    </row>
    <row r="117" spans="1:26">
      <c r="A117"/>
      <c r="W117" s="14" t="str">
        <f>+'Reference Men'!$C230</f>
        <v xml:space="preserve"> </v>
      </c>
      <c r="Z117" s="14" t="str">
        <f>+'Reference Men'!$C224</f>
        <v xml:space="preserve"> </v>
      </c>
    </row>
    <row r="118" spans="1:26">
      <c r="A118"/>
      <c r="W118" s="14" t="str">
        <f>+'Reference Men'!$C231</f>
        <v xml:space="preserve"> </v>
      </c>
      <c r="Z118" s="14" t="str">
        <f>+'Reference Men'!$C225</f>
        <v xml:space="preserve"> </v>
      </c>
    </row>
    <row r="119" spans="1:26">
      <c r="A119"/>
      <c r="W119" s="14" t="str">
        <f>+'Reference Men'!$C232</f>
        <v xml:space="preserve"> </v>
      </c>
      <c r="Z119" s="14" t="str">
        <f>+'Reference Men'!$C226</f>
        <v xml:space="preserve"> </v>
      </c>
    </row>
    <row r="120" spans="1:26">
      <c r="A120"/>
      <c r="W120" s="14" t="str">
        <f>+'Reference Men'!$C233</f>
        <v xml:space="preserve"> </v>
      </c>
      <c r="Z120" s="14" t="str">
        <f>+'Reference Men'!$C227</f>
        <v xml:space="preserve"> </v>
      </c>
    </row>
    <row r="121" spans="1:26">
      <c r="A121"/>
      <c r="W121" s="14" t="str">
        <f>+'Reference Men'!$C234</f>
        <v xml:space="preserve"> </v>
      </c>
      <c r="Z121" s="14" t="str">
        <f>+'Reference Men'!$C228</f>
        <v xml:space="preserve"> </v>
      </c>
    </row>
    <row r="122" spans="1:26">
      <c r="A122"/>
      <c r="W122" s="14" t="str">
        <f>+'Reference Men'!$C235</f>
        <v xml:space="preserve"> </v>
      </c>
      <c r="Z122" s="14" t="str">
        <f>+'Reference Men'!$C229</f>
        <v xml:space="preserve"> </v>
      </c>
    </row>
    <row r="123" spans="1:26">
      <c r="A123"/>
      <c r="W123" s="14" t="str">
        <f>+'Reference Men'!$C236</f>
        <v xml:space="preserve"> </v>
      </c>
      <c r="Z123" s="14" t="str">
        <f>+'Reference Men'!$C230</f>
        <v xml:space="preserve"> </v>
      </c>
    </row>
    <row r="124" spans="1:26">
      <c r="A124"/>
      <c r="W124" s="14" t="str">
        <f>+'Reference Men'!$C237</f>
        <v xml:space="preserve"> </v>
      </c>
      <c r="Z124" s="14" t="str">
        <f>+'Reference Men'!$C231</f>
        <v xml:space="preserve"> </v>
      </c>
    </row>
    <row r="125" spans="1:26">
      <c r="A125"/>
      <c r="W125" s="14" t="str">
        <f>+'Reference Men'!$C238</f>
        <v xml:space="preserve"> </v>
      </c>
      <c r="Z125" s="14" t="str">
        <f>+'Reference Men'!$C232</f>
        <v xml:space="preserve"> </v>
      </c>
    </row>
    <row r="126" spans="1:26">
      <c r="A126"/>
      <c r="W126" s="14" t="str">
        <f>+'Reference Men'!$C239</f>
        <v xml:space="preserve"> </v>
      </c>
      <c r="Z126" s="14" t="str">
        <f>+'Reference Men'!$C233</f>
        <v xml:space="preserve"> </v>
      </c>
    </row>
    <row r="127" spans="1:26">
      <c r="A127"/>
      <c r="W127" s="14" t="str">
        <f>+'Reference Men'!$C240</f>
        <v xml:space="preserve"> </v>
      </c>
      <c r="Z127" s="14" t="str">
        <f>+'Reference Men'!$C234</f>
        <v xml:space="preserve"> </v>
      </c>
    </row>
    <row r="128" spans="1:26">
      <c r="A128"/>
      <c r="W128" s="14" t="str">
        <f>+'Reference Men'!$C241</f>
        <v xml:space="preserve"> </v>
      </c>
      <c r="Z128" s="14" t="str">
        <f>+'Reference Men'!$C235</f>
        <v xml:space="preserve"> </v>
      </c>
    </row>
    <row r="129" spans="1:26">
      <c r="A129"/>
      <c r="W129" s="14" t="str">
        <f>+'Reference Men'!$C242</f>
        <v xml:space="preserve"> </v>
      </c>
      <c r="Z129" s="14" t="str">
        <f>+'Reference Men'!$C236</f>
        <v xml:space="preserve"> </v>
      </c>
    </row>
    <row r="130" spans="1:26">
      <c r="A130"/>
      <c r="Z130" s="14" t="str">
        <f>+'Reference Men'!$C237</f>
        <v xml:space="preserve"> </v>
      </c>
    </row>
    <row r="131" spans="1:26">
      <c r="A131"/>
    </row>
    <row r="132" spans="1:26">
      <c r="A132"/>
    </row>
    <row r="133" spans="1:26">
      <c r="A133"/>
    </row>
    <row r="134" spans="1:26">
      <c r="A134"/>
    </row>
    <row r="135" spans="1:26">
      <c r="A135"/>
    </row>
    <row r="136" spans="1:26">
      <c r="A136"/>
    </row>
    <row r="137" spans="1:26">
      <c r="A137"/>
    </row>
    <row r="138" spans="1:26">
      <c r="A138"/>
    </row>
    <row r="139" spans="1:26">
      <c r="A139"/>
    </row>
    <row r="140" spans="1:26">
      <c r="A140"/>
    </row>
    <row r="141" spans="1:26">
      <c r="A141"/>
    </row>
    <row r="142" spans="1:26">
      <c r="A142"/>
    </row>
    <row r="143" spans="1:26">
      <c r="A143"/>
    </row>
    <row r="144" spans="1:26">
      <c r="A144"/>
    </row>
    <row r="145" spans="1:1">
      <c r="A145"/>
    </row>
    <row r="146" spans="1:1">
      <c r="A146"/>
    </row>
  </sheetData>
  <sheetProtection password="9D4B" sheet="1" objects="1" scenarios="1"/>
  <sortState ref="K28:M50">
    <sortCondition descending="1" ref="L28:L50"/>
  </sortState>
  <mergeCells count="4">
    <mergeCell ref="P9:Q9"/>
    <mergeCell ref="E9:F9"/>
    <mergeCell ref="G9:H9"/>
    <mergeCell ref="N9:O9"/>
  </mergeCells>
  <phoneticPr fontId="0" type="noConversion"/>
  <conditionalFormatting sqref="G12:G34">
    <cfRule type="cellIs" dxfId="77" priority="9" stopIfTrue="1" operator="greaterThan">
      <formula>0.7</formula>
    </cfRule>
    <cfRule type="cellIs" dxfId="76" priority="10" stopIfTrue="1" operator="between">
      <formula>0.65</formula>
      <formula>0.7</formula>
    </cfRule>
  </conditionalFormatting>
  <conditionalFormatting sqref="P11:P24">
    <cfRule type="cellIs" dxfId="75" priority="7" stopIfTrue="1" operator="greaterThan">
      <formula>0.7</formula>
    </cfRule>
    <cfRule type="cellIs" dxfId="74" priority="8" stopIfTrue="1" operator="between">
      <formula>0.65</formula>
      <formula>0.7</formula>
    </cfRule>
  </conditionalFormatting>
  <conditionalFormatting sqref="P25:P26">
    <cfRule type="cellIs" dxfId="73" priority="1" stopIfTrue="1" operator="greaterThan">
      <formula>0.7</formula>
    </cfRule>
    <cfRule type="cellIs" dxfId="72" priority="2" stopIfTrue="1" operator="between">
      <formula>0.65</formula>
      <formula>0.7</formula>
    </cfRule>
  </conditionalFormatting>
  <conditionalFormatting sqref="G35">
    <cfRule type="cellIs" dxfId="71" priority="3" stopIfTrue="1" operator="greaterThan">
      <formula>0.7</formula>
    </cfRule>
    <cfRule type="cellIs" dxfId="70" priority="4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5:Z157"/>
  <sheetViews>
    <sheetView zoomScale="90" zoomScaleNormal="90" zoomScalePageLayoutView="90" workbookViewId="0">
      <selection activeCell="K34" sqref="K34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239</v>
      </c>
      <c r="F5" s="81" t="str">
        <f>VLOOKUP($A$5,'Ref - All Grand Prix Events'!$A$3:$E$14,3)</f>
        <v>Club Mile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42970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 mile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34</v>
      </c>
      <c r="K8" s="52"/>
    </row>
    <row r="9" spans="1:26" ht="18" thickBot="1">
      <c r="B9" s="4" t="s">
        <v>47</v>
      </c>
      <c r="C9" s="2"/>
      <c r="D9" s="2"/>
      <c r="E9" s="249" t="s">
        <v>44</v>
      </c>
      <c r="F9" s="251"/>
      <c r="G9" s="249" t="s">
        <v>45</v>
      </c>
      <c r="H9" s="251"/>
      <c r="J9" s="8"/>
      <c r="K9" s="4" t="s">
        <v>51</v>
      </c>
      <c r="L9" s="2"/>
      <c r="M9" s="2"/>
      <c r="N9" s="249" t="s">
        <v>44</v>
      </c>
      <c r="O9" s="251"/>
      <c r="P9" s="249" t="s">
        <v>45</v>
      </c>
      <c r="Q9" s="251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/>
      <c r="C11" s="118" t="e">
        <f>IF(VLOOKUP('Race 3'!B11,'Reference Men'!$C$5:$E$198,3,FALSE)=0," ",VLOOKUP('Race 3'!B11,'Reference Men'!$C$5:$E$198,3,FALSE))</f>
        <v>#N/A</v>
      </c>
      <c r="D11" s="119" t="str">
        <f>IF(ISERROR(INT(((-C11+'Race 3'!$B$6)/365.25))),"",INT(((-C11+'Race 3'!$B$6)/365.25)))</f>
        <v/>
      </c>
      <c r="E11" s="95"/>
      <c r="F11" s="93"/>
      <c r="G11" s="94" t="e">
        <f>(VLOOKUP(D11,'Mens Wava'!$A$5:$AI$101,$B$8,FALSE))/((3600*HOUR(E11))+(60*MINUTE(E11))+((1*SECOND(E11))))</f>
        <v>#N/A</v>
      </c>
      <c r="H11" s="27"/>
      <c r="J11" s="8">
        <v>1</v>
      </c>
      <c r="K11" s="26"/>
      <c r="L11" s="118" t="e">
        <f>IF(VLOOKUP('Race 3'!K11,'Reference Ladies'!$C$3:$E$184,3,FALSE)=0," ",VLOOKUP('Race 3'!K11,'Reference Ladies'!$C$3:$E$184,3,FALSE))</f>
        <v>#N/A</v>
      </c>
      <c r="M11" s="119" t="str">
        <f>IF(ISERROR(INT(((-L11+'Race 3'!$B$6)/365.25))),"",INT(((-L11+'Race 3'!$B$6)/365.25)))</f>
        <v/>
      </c>
      <c r="N11" s="95"/>
      <c r="O11" s="93"/>
      <c r="P11" s="94" t="e">
        <f>(VLOOKUP(M11,'Ladies WAVA'!$A$5:$AI$101,$B$8,FALSE))/((3600*HOUR(N11))+(60*MINUTE(N11))+((1*SECOND(N11))))</f>
        <v>#N/A</v>
      </c>
      <c r="Q11" s="27"/>
      <c r="W11" s="14"/>
      <c r="Z11" s="14"/>
    </row>
    <row r="12" spans="1:26" ht="16" thickBot="1">
      <c r="A12" s="8">
        <v>2</v>
      </c>
      <c r="B12" s="26"/>
      <c r="C12" s="118" t="e">
        <f>IF(VLOOKUP('Race 3'!B12,'Reference Men'!$C$5:$E$198,3,FALSE)=0," ",VLOOKUP('Race 3'!B12,'Reference Men'!$C$5:$E$198,3,FALSE))</f>
        <v>#N/A</v>
      </c>
      <c r="D12" s="119" t="str">
        <f>IF(ISERROR(INT(((-C12+'Race 3'!$B$6)/365.25))),"",INT(((-C12+'Race 3'!$B$6)/365.25)))</f>
        <v/>
      </c>
      <c r="E12" s="95"/>
      <c r="F12" s="93"/>
      <c r="G12" s="94" t="e">
        <f>(VLOOKUP(D12,'Mens Wava'!$A$5:$AI$101,$B$8,FALSE))/((3600*HOUR(E12))+(60*MINUTE(E12))+((1*SECOND(E12))))</f>
        <v>#N/A</v>
      </c>
      <c r="H12" s="27"/>
      <c r="J12" s="8">
        <v>2</v>
      </c>
      <c r="K12" s="26"/>
      <c r="L12" s="118" t="e">
        <f>IF(VLOOKUP('Race 3'!K12,'Reference Ladies'!$C$3:$E$184,3,FALSE)=0," ",VLOOKUP('Race 3'!K12,'Reference Ladies'!$C$3:$E$184,3,FALSE))</f>
        <v>#N/A</v>
      </c>
      <c r="M12" s="119" t="str">
        <f>IF(ISERROR(INT(((-L12+'Race 3'!$B$6)/365.25))),"",INT(((-L12+'Race 3'!$B$6)/365.25)))</f>
        <v/>
      </c>
      <c r="N12" s="95"/>
      <c r="O12" s="93"/>
      <c r="P12" s="94" t="e">
        <f>(VLOOKUP(M12,'Ladies WAVA'!$A$5:$AI$101,$B$8,FALSE))/((3600*HOUR(N12))+(60*MINUTE(N12))+((1*SECOND(N12))))</f>
        <v>#N/A</v>
      </c>
      <c r="Q12" s="27"/>
      <c r="W12" s="14"/>
      <c r="Z12" s="14"/>
    </row>
    <row r="13" spans="1:26" ht="16" thickBot="1">
      <c r="B13" s="26"/>
      <c r="C13" s="118" t="e">
        <f>IF(VLOOKUP('Race 3'!B13,'Reference Men'!$C$5:$E$198,3,FALSE)=0," ",VLOOKUP('Race 3'!B13,'Reference Men'!$C$5:$E$198,3,FALSE))</f>
        <v>#N/A</v>
      </c>
      <c r="D13" s="119" t="str">
        <f>IF(ISERROR(INT(((-C13+'Race 3'!$B$6)/365.25))),"",INT(((-C13+'Race 3'!$B$6)/365.25)))</f>
        <v/>
      </c>
      <c r="E13" s="95"/>
      <c r="F13" s="93"/>
      <c r="G13" s="94" t="e">
        <f>(VLOOKUP(D13,'Mens Wava'!$A$5:$AI$101,$B$8,FALSE))/((3600*HOUR(E13))+(60*MINUTE(E13))+((1*SECOND(E13))))</f>
        <v>#N/A</v>
      </c>
      <c r="H13" s="27"/>
      <c r="J13" s="8">
        <v>3</v>
      </c>
      <c r="K13" s="26"/>
      <c r="L13" s="118" t="e">
        <f>IF(VLOOKUP('Race 3'!K13,'Reference Ladies'!$C$3:$E$184,3,FALSE)=0," ",VLOOKUP('Race 3'!K13,'Reference Ladies'!$C$3:$E$184,3,FALSE))</f>
        <v>#N/A</v>
      </c>
      <c r="M13" s="119" t="str">
        <f>IF(ISERROR(INT(((-L13+'Race 3'!$B$6)/365.25))),"",INT(((-L13+'Race 3'!$B$6)/365.25)))</f>
        <v/>
      </c>
      <c r="N13" s="95"/>
      <c r="O13" s="93"/>
      <c r="P13" s="94" t="e">
        <f>(VLOOKUP(M13,'Ladies WAVA'!$A$5:$AI$101,$B$8,FALSE))/((3600*HOUR(N13))+(60*MINUTE(N13))+((1*SECOND(N13))))</f>
        <v>#N/A</v>
      </c>
      <c r="Q13" s="27"/>
      <c r="W13" s="14"/>
      <c r="Z13" s="14"/>
    </row>
    <row r="14" spans="1:26" ht="16" thickBot="1">
      <c r="A14" s="8">
        <v>3</v>
      </c>
      <c r="B14" s="26"/>
      <c r="C14" s="118" t="e">
        <f>IF(VLOOKUP('Race 3'!B14,'Reference Men'!$C$5:$E$198,3,FALSE)=0," ",VLOOKUP('Race 3'!B14,'Reference Men'!$C$5:$E$198,3,FALSE))</f>
        <v>#N/A</v>
      </c>
      <c r="D14" s="119" t="str">
        <f>IF(ISERROR(INT(((-C14+'Race 3'!$B$6)/365.25))),"",INT(((-C14+'Race 3'!$B$6)/365.25)))</f>
        <v/>
      </c>
      <c r="E14" s="95"/>
      <c r="F14" s="93"/>
      <c r="G14" s="94" t="e">
        <f>(VLOOKUP(D14,'Mens Wava'!$A$5:$AI$101,$B$8,FALSE))/((3600*HOUR(E14))+(60*MINUTE(E14))+((1*SECOND(E14))))</f>
        <v>#N/A</v>
      </c>
      <c r="H14" s="27"/>
      <c r="J14" s="8">
        <v>4</v>
      </c>
      <c r="K14" s="26"/>
      <c r="L14" s="118" t="e">
        <f>IF(VLOOKUP('Race 3'!K14,'Reference Ladies'!$C$3:$E$184,3,FALSE)=0," ",VLOOKUP('Race 3'!K14,'Reference Ladies'!$C$3:$E$184,3,FALSE))</f>
        <v>#N/A</v>
      </c>
      <c r="M14" s="119" t="str">
        <f>IF(ISERROR(INT(((-L14+'Race 3'!$B$6)/365.25))),"",INT(((-L14+'Race 3'!$B$6)/365.25)))</f>
        <v/>
      </c>
      <c r="N14" s="95"/>
      <c r="O14" s="93"/>
      <c r="P14" s="94" t="e">
        <f>(VLOOKUP(M14,'Ladies WAVA'!$A$5:$AI$101,$B$8,FALSE))/((3600*HOUR(N14))+(60*MINUTE(N14))+((1*SECOND(N14))))</f>
        <v>#N/A</v>
      </c>
      <c r="Q14" s="27"/>
      <c r="W14" s="14"/>
      <c r="Z14" s="14"/>
    </row>
    <row r="15" spans="1:26" ht="16" thickBot="1">
      <c r="A15" s="8">
        <v>4</v>
      </c>
      <c r="B15" s="26"/>
      <c r="C15" s="118" t="e">
        <f>IF(VLOOKUP('Race 3'!B15,'Reference Men'!$C$5:$E$198,3,FALSE)=0," ",VLOOKUP('Race 3'!B15,'Reference Men'!$C$5:$E$198,3,FALSE))</f>
        <v>#N/A</v>
      </c>
      <c r="D15" s="119" t="str">
        <f>IF(ISERROR(INT(((-C15+'Race 3'!$B$6)/365.25))),"",INT(((-C15+'Race 3'!$B$6)/365.25)))</f>
        <v/>
      </c>
      <c r="E15" s="95"/>
      <c r="F15" s="93"/>
      <c r="G15" s="94" t="e">
        <f>(VLOOKUP(D15,'Mens Wava'!$A$5:$AI$101,$B$8,FALSE))/((3600*HOUR(E15))+(60*MINUTE(E15))+((1*SECOND(E15))))</f>
        <v>#N/A</v>
      </c>
      <c r="H15" s="27"/>
      <c r="J15" s="8">
        <v>5</v>
      </c>
      <c r="K15" s="26"/>
      <c r="L15" s="118" t="e">
        <f>IF(VLOOKUP('Race 3'!K15,'Reference Ladies'!$C$3:$E$184,3,FALSE)=0," ",VLOOKUP('Race 3'!K15,'Reference Ladies'!$C$3:$E$184,3,FALSE))</f>
        <v>#N/A</v>
      </c>
      <c r="M15" s="119" t="str">
        <f>IF(ISERROR(INT(((-L15+'Race 3'!$B$6)/365.25))),"",INT(((-L15+'Race 3'!$B$6)/365.25)))</f>
        <v/>
      </c>
      <c r="N15" s="95"/>
      <c r="O15" s="93"/>
      <c r="P15" s="94" t="e">
        <f>(VLOOKUP(M15,'Ladies WAVA'!$A$5:$AI$101,$B$8,FALSE))/((3600*HOUR(N15))+(60*MINUTE(N15))+((1*SECOND(N15))))</f>
        <v>#N/A</v>
      </c>
      <c r="Q15" s="27"/>
      <c r="W15" s="14"/>
      <c r="Z15" s="14"/>
    </row>
    <row r="16" spans="1:26" ht="16" thickBot="1">
      <c r="A16" s="8">
        <v>5</v>
      </c>
      <c r="B16" s="26"/>
      <c r="C16" s="118" t="e">
        <f>IF(VLOOKUP('Race 3'!B16,'Reference Men'!$C$5:$E$198,3,FALSE)=0," ",VLOOKUP('Race 3'!B16,'Reference Men'!$C$5:$E$198,3,FALSE))</f>
        <v>#N/A</v>
      </c>
      <c r="D16" s="119" t="str">
        <f>IF(ISERROR(INT(((-C16+'Race 3'!$B$6)/365.25))),"",INT(((-C16+'Race 3'!$B$6)/365.25)))</f>
        <v/>
      </c>
      <c r="E16" s="95"/>
      <c r="F16" s="93"/>
      <c r="G16" s="94" t="e">
        <f>(VLOOKUP(D16,'Mens Wava'!$A$5:$AI$101,$B$8,FALSE))/((3600*HOUR(E16))+(60*MINUTE(E16))+((1*SECOND(E16))))</f>
        <v>#N/A</v>
      </c>
      <c r="H16" s="27"/>
      <c r="J16" s="8">
        <v>6</v>
      </c>
      <c r="K16" s="26"/>
      <c r="L16" s="118" t="e">
        <f>IF(VLOOKUP('Race 3'!K16,'Reference Ladies'!$C$3:$E$184,3,FALSE)=0," ",VLOOKUP('Race 3'!K16,'Reference Ladies'!$C$3:$E$184,3,FALSE))</f>
        <v>#N/A</v>
      </c>
      <c r="M16" s="119" t="str">
        <f>IF(ISERROR(INT(((-L16+'Race 3'!$B$6)/365.25))),"",INT(((-L16+'Race 3'!$B$6)/365.25)))</f>
        <v/>
      </c>
      <c r="N16" s="95"/>
      <c r="O16" s="93"/>
      <c r="P16" s="94" t="e">
        <f>(VLOOKUP(M16,'Ladies WAVA'!$A$5:$AI$101,$B$8,FALSE))/((3600*HOUR(N16))+(60*MINUTE(N16))+((1*SECOND(N16))))</f>
        <v>#N/A</v>
      </c>
      <c r="Q16" s="27"/>
      <c r="W16" s="14"/>
      <c r="Z16" s="14"/>
    </row>
    <row r="17" spans="1:26" ht="16" thickBot="1">
      <c r="A17" s="8">
        <v>6</v>
      </c>
      <c r="B17" s="26"/>
      <c r="C17" s="118" t="e">
        <f>IF(VLOOKUP('Race 3'!B17,'Reference Men'!$C$5:$E$198,3,FALSE)=0," ",VLOOKUP('Race 3'!B17,'Reference Men'!$C$5:$E$198,3,FALSE))</f>
        <v>#N/A</v>
      </c>
      <c r="D17" s="119" t="str">
        <f>IF(ISERROR(INT(((-C17+'Race 3'!$B$6)/365.25))),"",INT(((-C17+'Race 3'!$B$6)/365.25)))</f>
        <v/>
      </c>
      <c r="E17" s="95"/>
      <c r="F17" s="93"/>
      <c r="G17" s="94" t="e">
        <f>(VLOOKUP(D17,'Mens Wava'!$A$5:$AI$101,$B$8,FALSE))/((3600*HOUR(E17))+(60*MINUTE(E17))+((1*SECOND(E17))))</f>
        <v>#N/A</v>
      </c>
      <c r="H17" s="27"/>
      <c r="J17" s="8">
        <v>7</v>
      </c>
      <c r="K17" s="26"/>
      <c r="L17" s="118" t="e">
        <f>IF(VLOOKUP('Race 3'!K17,'Reference Ladies'!$C$3:$E$184,3,FALSE)=0," ",VLOOKUP('Race 3'!K17,'Reference Ladies'!$C$3:$E$184,3,FALSE))</f>
        <v>#N/A</v>
      </c>
      <c r="M17" s="119" t="str">
        <f>IF(ISERROR(INT(((-L17+'Race 3'!$B$6)/365.25))),"",INT(((-L17+'Race 3'!$B$6)/365.25)))</f>
        <v/>
      </c>
      <c r="N17" s="95"/>
      <c r="O17" s="93"/>
      <c r="P17" s="94" t="e">
        <f>(VLOOKUP(M17,'Ladies WAVA'!$A$5:$AI$101,$B$8,FALSE))/((3600*HOUR(N17))+(60*MINUTE(N17))+((1*SECOND(N17))))</f>
        <v>#N/A</v>
      </c>
      <c r="Q17" s="27"/>
      <c r="W17" s="14"/>
      <c r="Z17" s="14"/>
    </row>
    <row r="18" spans="1:26" ht="16" thickBot="1">
      <c r="A18" s="8">
        <v>7</v>
      </c>
      <c r="B18" s="26"/>
      <c r="C18" s="118" t="e">
        <f>IF(VLOOKUP('Race 3'!B18,'Reference Men'!$C$5:$E$198,3,FALSE)=0," ",VLOOKUP('Race 3'!B18,'Reference Men'!$C$5:$E$198,3,FALSE))</f>
        <v>#N/A</v>
      </c>
      <c r="D18" s="119" t="str">
        <f>IF(ISERROR(INT(((-C18+'Race 3'!$B$6)/365.25))),"",INT(((-C18+'Race 3'!$B$6)/365.25)))</f>
        <v/>
      </c>
      <c r="E18" s="95"/>
      <c r="F18" s="93"/>
      <c r="G18" s="94" t="e">
        <f>(VLOOKUP(D18,'Mens Wava'!$A$5:$AI$101,$B$8,FALSE))/((3600*HOUR(E18))+(60*MINUTE(E18))+((1*SECOND(E18))))</f>
        <v>#N/A</v>
      </c>
      <c r="H18" s="27"/>
      <c r="J18" s="8">
        <v>8</v>
      </c>
      <c r="K18" s="26"/>
      <c r="L18" s="118" t="e">
        <f>IF(VLOOKUP('Race 3'!K18,'Reference Ladies'!$C$3:$E$184,3,FALSE)=0," ",VLOOKUP('Race 3'!K18,'Reference Ladies'!$C$3:$E$184,3,FALSE))</f>
        <v>#N/A</v>
      </c>
      <c r="M18" s="119" t="str">
        <f>IF(ISERROR(INT(((-L18+'Race 3'!$B$6)/365.25))),"",INT(((-L18+'Race 3'!$B$6)/365.25)))</f>
        <v/>
      </c>
      <c r="N18" s="95"/>
      <c r="O18" s="93"/>
      <c r="P18" s="94" t="e">
        <f>(VLOOKUP(M18,'Ladies WAVA'!$A$5:$AI$101,$B$8,FALSE))/((3600*HOUR(N18))+(60*MINUTE(N18))+((1*SECOND(N18))))</f>
        <v>#N/A</v>
      </c>
      <c r="Q18" s="27"/>
      <c r="W18" s="14"/>
      <c r="Z18" s="14"/>
    </row>
    <row r="19" spans="1:26" ht="16" thickBot="1">
      <c r="A19" s="8">
        <v>8</v>
      </c>
      <c r="B19" s="26"/>
      <c r="C19" s="118" t="e">
        <f>IF(VLOOKUP('Race 3'!B19,'Reference Men'!$C$5:$E$198,3,FALSE)=0," ",VLOOKUP('Race 3'!B19,'Reference Men'!$C$5:$E$198,3,FALSE))</f>
        <v>#N/A</v>
      </c>
      <c r="D19" s="119" t="str">
        <f>IF(ISERROR(INT(((-C19+'Race 3'!$B$6)/365.25))),"",INT(((-C19+'Race 3'!$B$6)/365.25)))</f>
        <v/>
      </c>
      <c r="E19" s="95"/>
      <c r="F19" s="93"/>
      <c r="G19" s="94" t="e">
        <f>(VLOOKUP(D19,'Mens Wava'!$A$5:$AI$101,$B$8,FALSE))/((3600*HOUR(E19))+(60*MINUTE(E19))+((1*SECOND(E19))))</f>
        <v>#N/A</v>
      </c>
      <c r="H19" s="27"/>
      <c r="J19" s="8">
        <v>9</v>
      </c>
      <c r="K19" s="26"/>
      <c r="L19" s="118" t="e">
        <f>IF(VLOOKUP('Race 3'!K19,'Reference Ladies'!$C$3:$E$184,3,FALSE)=0," ",VLOOKUP('Race 3'!K19,'Reference Ladies'!$C$3:$E$184,3,FALSE))</f>
        <v>#N/A</v>
      </c>
      <c r="M19" s="119" t="str">
        <f>IF(ISERROR(INT(((-L19+'Race 3'!$B$6)/365.25))),"",INT(((-L19+'Race 3'!$B$6)/365.25)))</f>
        <v/>
      </c>
      <c r="N19" s="95"/>
      <c r="O19" s="93"/>
      <c r="P19" s="94" t="e">
        <f>(VLOOKUP(M19,'Ladies WAVA'!$A$5:$AI$101,$B$8,FALSE))/((3600*HOUR(N19))+(60*MINUTE(N19))+((1*SECOND(N19))))</f>
        <v>#N/A</v>
      </c>
      <c r="Q19" s="27"/>
      <c r="W19" s="14"/>
      <c r="Z19" s="14"/>
    </row>
    <row r="20" spans="1:26" ht="16" thickBot="1">
      <c r="A20" s="8">
        <v>9</v>
      </c>
      <c r="B20" s="26"/>
      <c r="C20" s="118" t="e">
        <f>IF(VLOOKUP('Race 3'!B20,'Reference Men'!$C$5:$E$198,3,FALSE)=0," ",VLOOKUP('Race 3'!B20,'Reference Men'!$C$5:$E$198,3,FALSE))</f>
        <v>#N/A</v>
      </c>
      <c r="D20" s="119" t="str">
        <f>IF(ISERROR(INT(((-C20+'Race 3'!$B$6)/365.25))),"",INT(((-C20+'Race 3'!$B$6)/365.25)))</f>
        <v/>
      </c>
      <c r="E20" s="95"/>
      <c r="F20" s="93"/>
      <c r="G20" s="94" t="e">
        <f>(VLOOKUP(D20,'Mens Wava'!$A$5:$AI$101,$B$8,FALSE))/((3600*HOUR(E20))+(60*MINUTE(E20))+((1*SECOND(E20))))</f>
        <v>#N/A</v>
      </c>
      <c r="H20" s="27"/>
      <c r="J20" s="8">
        <v>10</v>
      </c>
      <c r="K20" s="26"/>
      <c r="L20" s="118" t="e">
        <f>IF(VLOOKUP('Race 3'!K20,'Reference Ladies'!$C$3:$E$184,3,FALSE)=0," ",VLOOKUP('Race 3'!K20,'Reference Ladies'!$C$3:$E$184,3,FALSE))</f>
        <v>#N/A</v>
      </c>
      <c r="M20" s="119" t="str">
        <f>IF(ISERROR(INT(((-L20+'Race 3'!$B$6)/365.25))),"",INT(((-L20+'Race 3'!$B$6)/365.25)))</f>
        <v/>
      </c>
      <c r="N20" s="95"/>
      <c r="O20" s="93"/>
      <c r="P20" s="94" t="e">
        <f>(VLOOKUP(M20,'Ladies WAVA'!$A$5:$AI$101,$B$8,FALSE))/((3600*HOUR(N20))+(60*MINUTE(N20))+((1*SECOND(N20))))</f>
        <v>#N/A</v>
      </c>
      <c r="Q20" s="27"/>
      <c r="W20" s="14"/>
      <c r="Z20" s="14"/>
    </row>
    <row r="21" spans="1:26" ht="16" thickBot="1">
      <c r="A21" s="8">
        <v>10</v>
      </c>
      <c r="B21" s="26"/>
      <c r="C21" s="118" t="e">
        <f>IF(VLOOKUP('Race 3'!B21,'Reference Men'!$C$5:$E$198,3,FALSE)=0," ",VLOOKUP('Race 3'!B21,'Reference Men'!$C$5:$E$198,3,FALSE))</f>
        <v>#N/A</v>
      </c>
      <c r="D21" s="119" t="str">
        <f>IF(ISERROR(INT(((-C21+'Race 3'!$B$6)/365.25))),"",INT(((-C21+'Race 3'!$B$6)/365.25)))</f>
        <v/>
      </c>
      <c r="E21" s="95"/>
      <c r="F21" s="93"/>
      <c r="G21" s="94" t="e">
        <f>(VLOOKUP(D21,'Mens Wava'!$A$5:$AI$101,$B$8,FALSE))/((3600*HOUR(E21))+(60*MINUTE(E21))+((1*SECOND(E21))))</f>
        <v>#N/A</v>
      </c>
      <c r="H21" s="27"/>
      <c r="J21" s="8">
        <v>11</v>
      </c>
      <c r="K21" s="85"/>
      <c r="L21" s="118" t="e">
        <f>IF(VLOOKUP('Race 3'!K21,'Reference Ladies'!$C$3:$E$184,3,FALSE)=0," ",VLOOKUP('Race 3'!K21,'Reference Ladies'!$C$3:$E$184,3,FALSE))</f>
        <v>#N/A</v>
      </c>
      <c r="M21" s="119" t="str">
        <f>IF(ISERROR(INT(((-L21+'Race 3'!$B$6)/365.25))),"",INT(((-L21+'Race 3'!$B$6)/365.25)))</f>
        <v/>
      </c>
      <c r="N21" s="154"/>
      <c r="O21" s="93"/>
      <c r="P21" s="94" t="e">
        <f>(VLOOKUP(M21,'Ladies WAVA'!$A$5:$AI$101,$B$8,FALSE))/((3600*HOUR(N21))+(60*MINUTE(N21))+((1*SECOND(N21))))</f>
        <v>#N/A</v>
      </c>
      <c r="Q21" s="89"/>
      <c r="W21" s="14"/>
      <c r="Z21" s="14"/>
    </row>
    <row r="22" spans="1:26" ht="16" thickBot="1">
      <c r="A22" s="8">
        <v>11</v>
      </c>
      <c r="B22" s="26"/>
      <c r="C22" s="118" t="e">
        <f>IF(VLOOKUP('Race 3'!B22,'Reference Men'!$C$5:$E$198,3,FALSE)=0," ",VLOOKUP('Race 3'!B22,'Reference Men'!$C$5:$E$198,3,FALSE))</f>
        <v>#N/A</v>
      </c>
      <c r="D22" s="119" t="str">
        <f>IF(ISERROR(INT(((-C22+'Race 3'!$B$6)/365.25))),"",INT(((-C22+'Race 3'!$B$6)/365.25)))</f>
        <v/>
      </c>
      <c r="E22" s="95"/>
      <c r="F22" s="93"/>
      <c r="G22" s="94" t="e">
        <f>(VLOOKUP(D22,'Mens Wava'!$A$5:$AI$101,$B$8,FALSE))/((3600*HOUR(E22))+(60*MINUTE(E22))+((1*SECOND(E22))))</f>
        <v>#N/A</v>
      </c>
      <c r="H22" s="27"/>
      <c r="J22" s="8">
        <v>12</v>
      </c>
      <c r="K22" s="26"/>
      <c r="L22" s="118" t="e">
        <f>IF(VLOOKUP('Race 3'!K22,'Reference Ladies'!$C$3:$E$184,3,FALSE)=0," ",VLOOKUP('Race 3'!K22,'Reference Ladies'!$C$3:$E$184,3,FALSE))</f>
        <v>#N/A</v>
      </c>
      <c r="M22" s="119" t="str">
        <f>IF(ISERROR(INT(((-L22+'Race 3'!$B$6)/365.25))),"",INT(((-L22+'Race 3'!$B$6)/365.25)))</f>
        <v/>
      </c>
      <c r="N22" s="156"/>
      <c r="O22" s="93"/>
      <c r="P22" s="94" t="e">
        <f>(VLOOKUP(M22,'Ladies WAVA'!$A$5:$AI$101,$B$8,FALSE))/((3600*HOUR(N22))+(60*MINUTE(N22))+((1*SECOND(N22))))</f>
        <v>#N/A</v>
      </c>
      <c r="Q22" s="27"/>
      <c r="W22" s="14"/>
      <c r="Z22" s="14"/>
    </row>
    <row r="23" spans="1:26" ht="16" thickBot="1">
      <c r="A23" s="8">
        <v>12</v>
      </c>
      <c r="B23" s="26"/>
      <c r="C23" s="118" t="e">
        <f>IF(VLOOKUP('Race 3'!B23,'Reference Men'!$C$5:$E$198,3,FALSE)=0," ",VLOOKUP('Race 3'!B23,'Reference Men'!$C$5:$E$198,3,FALSE))</f>
        <v>#N/A</v>
      </c>
      <c r="D23" s="119" t="str">
        <f>IF(ISERROR(INT(((-C23+'Race 3'!$B$6)/365.25))),"",INT(((-C23+'Race 3'!$B$6)/365.25)))</f>
        <v/>
      </c>
      <c r="E23" s="95"/>
      <c r="F23" s="93"/>
      <c r="G23" s="94" t="e">
        <f>(VLOOKUP(D23,'Mens Wava'!$A$5:$AI$101,$B$8,FALSE))/((3600*HOUR(E23))+(60*MINUTE(E23))+((1*SECOND(E23))))</f>
        <v>#N/A</v>
      </c>
      <c r="H23" s="27"/>
      <c r="J23" s="8">
        <v>13</v>
      </c>
      <c r="K23" s="26"/>
      <c r="L23" s="118" t="e">
        <f>IF(VLOOKUP('Race 3'!K23,'Reference Ladies'!$C$3:$E$184,3,FALSE)=0," ",VLOOKUP('Race 3'!K23,'Reference Ladies'!$C$3:$E$184,3,FALSE))</f>
        <v>#N/A</v>
      </c>
      <c r="M23" s="119" t="str">
        <f>IF(ISERROR(INT(((-L23+'Race 3'!$B$6)/365.25))),"",INT(((-L23+'Race 3'!$B$6)/365.25)))</f>
        <v/>
      </c>
      <c r="N23" s="95"/>
      <c r="O23" s="93"/>
      <c r="P23" s="94" t="e">
        <f>(VLOOKUP(M23,'Ladies WAVA'!$A$5:$AI$101,$B$8,FALSE))/((3600*HOUR(N23))+(60*MINUTE(N23))+((1*SECOND(N23))))</f>
        <v>#N/A</v>
      </c>
      <c r="Q23" s="27"/>
      <c r="W23" s="14"/>
      <c r="Z23" s="14"/>
    </row>
    <row r="24" spans="1:26" ht="16" thickBot="1">
      <c r="A24" s="8">
        <v>13</v>
      </c>
      <c r="B24" s="26"/>
      <c r="C24" s="118" t="e">
        <f>IF(VLOOKUP('Race 3'!B24,'Reference Men'!$C$5:$E$198,3,FALSE)=0," ",VLOOKUP('Race 3'!B24,'Reference Men'!$C$5:$E$198,3,FALSE))</f>
        <v>#N/A</v>
      </c>
      <c r="D24" s="119" t="str">
        <f>IF(ISERROR(INT(((-C24+'Race 3'!$B$6)/365.25))),"",INT(((-C24+'Race 3'!$B$6)/365.25)))</f>
        <v/>
      </c>
      <c r="E24" s="95"/>
      <c r="F24" s="93"/>
      <c r="G24" s="94" t="e">
        <f>(VLOOKUP(D24,'Mens Wava'!$A$5:$AI$101,$B$8,FALSE))/((3600*HOUR(E24))+(60*MINUTE(E24))+((1*SECOND(E24))))</f>
        <v>#N/A</v>
      </c>
      <c r="H24" s="27"/>
      <c r="J24" s="8">
        <v>14</v>
      </c>
      <c r="K24" s="26"/>
      <c r="L24" s="118" t="e">
        <f>IF(VLOOKUP('Race 3'!K24,'Reference Ladies'!$C$3:$E$184,3,FALSE)=0," ",VLOOKUP('Race 3'!K24,'Reference Ladies'!$C$3:$E$184,3,FALSE))</f>
        <v>#N/A</v>
      </c>
      <c r="M24" s="119" t="str">
        <f>IF(ISERROR(INT(((-L24+'Race 3'!$B$6)/365.25))),"",INT(((-L24+'Race 3'!$B$6)/365.25)))</f>
        <v/>
      </c>
      <c r="N24" s="95"/>
      <c r="O24" s="93"/>
      <c r="P24" s="94" t="e">
        <f>(VLOOKUP(M24,'Ladies WAVA'!$A$5:$AI$101,$B$8,FALSE))/((3600*HOUR(N24))+(60*MINUTE(N24))+((1*SECOND(N24))))</f>
        <v>#N/A</v>
      </c>
      <c r="Q24" s="27"/>
      <c r="W24" s="14"/>
      <c r="Z24" s="14"/>
    </row>
    <row r="25" spans="1:26" ht="16" thickBot="1">
      <c r="A25" s="8">
        <v>14</v>
      </c>
      <c r="B25" s="26"/>
      <c r="C25" s="118" t="e">
        <f>IF(VLOOKUP('Race 3'!B25,'Reference Men'!$C$5:$E$198,3,FALSE)=0," ",VLOOKUP('Race 3'!B25,'Reference Men'!$C$5:$E$198,3,FALSE))</f>
        <v>#N/A</v>
      </c>
      <c r="D25" s="119" t="str">
        <f>IF(ISERROR(INT(((-C25+'Race 3'!$B$6)/365.25))),"",INT(((-C25+'Race 3'!$B$6)/365.25)))</f>
        <v/>
      </c>
      <c r="E25" s="95"/>
      <c r="F25" s="93"/>
      <c r="G25" s="94" t="e">
        <f>(VLOOKUP(D25,'Mens Wava'!$A$5:$AI$101,$B$8,FALSE))/((3600*HOUR(E25))+(60*MINUTE(E25))+((1*SECOND(E25))))</f>
        <v>#N/A</v>
      </c>
      <c r="H25" s="27"/>
      <c r="J25" s="8">
        <v>15</v>
      </c>
      <c r="K25" s="26"/>
      <c r="L25" s="118" t="e">
        <f>IF(VLOOKUP('Race 3'!K25,'Reference Ladies'!$C$3:$E$184,3,FALSE)=0," ",VLOOKUP('Race 3'!K25,'Reference Ladies'!$C$3:$E$184,3,FALSE))</f>
        <v>#N/A</v>
      </c>
      <c r="M25" s="119" t="str">
        <f>IF(ISERROR(INT(((-L25+'Race 3'!$B$6)/365.25))),"",INT(((-L25+'Race 3'!$B$6)/365.25)))</f>
        <v/>
      </c>
      <c r="N25" s="95"/>
      <c r="O25" s="93"/>
      <c r="P25" s="94" t="e">
        <f>(VLOOKUP(M25,'Ladies WAVA'!$A$5:$AI$101,$B$8,FALSE))/((3600*HOUR(N25))+(60*MINUTE(N25))+((1*SECOND(N25))))</f>
        <v>#N/A</v>
      </c>
      <c r="Q25" s="27"/>
      <c r="W25" s="14"/>
      <c r="Z25" s="14"/>
    </row>
    <row r="26" spans="1:26" ht="16" thickBot="1">
      <c r="A26" s="8">
        <v>15</v>
      </c>
      <c r="B26" s="26"/>
      <c r="C26" s="118" t="e">
        <f>IF(VLOOKUP('Race 3'!B26,'Reference Men'!$C$5:$E$198,3,FALSE)=0," ",VLOOKUP('Race 3'!B26,'Reference Men'!$C$5:$E$198,3,FALSE))</f>
        <v>#N/A</v>
      </c>
      <c r="D26" s="119" t="str">
        <f>IF(ISERROR(INT(((-C26+'Race 3'!$B$6)/365.25))),"",INT(((-C26+'Race 3'!$B$6)/365.25)))</f>
        <v/>
      </c>
      <c r="E26" s="95"/>
      <c r="F26" s="93"/>
      <c r="G26" s="94" t="e">
        <f>(VLOOKUP(D26,'Mens Wava'!$A$5:$AI$101,$B$8,FALSE))/((3600*HOUR(E26))+(60*MINUTE(E26))+((1*SECOND(E26))))</f>
        <v>#N/A</v>
      </c>
      <c r="H26" s="27"/>
      <c r="J26" s="8">
        <v>16</v>
      </c>
      <c r="K26" s="26"/>
      <c r="L26" s="118" t="e">
        <f>IF(VLOOKUP('Race 3'!K26,'Reference Ladies'!$C$3:$E$184,3,FALSE)=0," ",VLOOKUP('Race 3'!K26,'Reference Ladies'!$C$3:$E$184,3,FALSE))</f>
        <v>#N/A</v>
      </c>
      <c r="M26" s="119" t="str">
        <f>IF(ISERROR(INT(((-L26+'Race 3'!$B$6)/365.25))),"",INT(((-L26+'Race 3'!$B$6)/365.25)))</f>
        <v/>
      </c>
      <c r="N26" s="95"/>
      <c r="O26" s="93"/>
      <c r="P26" s="94" t="e">
        <f>(VLOOKUP(M26,'Ladies WAVA'!$A$5:$AI$101,$B$8,FALSE))/((3600*HOUR(N26))+(60*MINUTE(N26))+((1*SECOND(N26))))</f>
        <v>#N/A</v>
      </c>
      <c r="Q26" s="27"/>
      <c r="W26" s="14"/>
      <c r="Z26" s="14"/>
    </row>
    <row r="27" spans="1:26" ht="16" thickBot="1">
      <c r="A27" s="8">
        <v>16</v>
      </c>
      <c r="B27" s="26"/>
      <c r="C27" s="118" t="e">
        <f>IF(VLOOKUP('Race 3'!B27,'Reference Men'!$C$5:$E$198,3,FALSE)=0," ",VLOOKUP('Race 3'!B27,'Reference Men'!$C$5:$E$198,3,FALSE))</f>
        <v>#N/A</v>
      </c>
      <c r="D27" s="119" t="str">
        <f>IF(ISERROR(INT(((-C27+'Race 3'!$B$6)/365.25))),"",INT(((-C27+'Race 3'!$B$6)/365.25)))</f>
        <v/>
      </c>
      <c r="E27" s="95"/>
      <c r="F27" s="93"/>
      <c r="G27" s="94" t="e">
        <f>(VLOOKUP(D27,'Mens Wava'!$A$5:$AI$101,$B$8,FALSE))/((3600*HOUR(E27))+(60*MINUTE(E27))+((1*SECOND(E27))))</f>
        <v>#N/A</v>
      </c>
      <c r="H27" s="27"/>
      <c r="J27" s="8">
        <v>17</v>
      </c>
      <c r="K27" s="26"/>
      <c r="L27" s="118" t="e">
        <f>IF(VLOOKUP('Race 3'!K27,'Reference Ladies'!$C$3:$E$184,3,FALSE)=0," ",VLOOKUP('Race 3'!K27,'Reference Ladies'!$C$3:$E$184,3,FALSE))</f>
        <v>#N/A</v>
      </c>
      <c r="M27" s="119" t="str">
        <f>IF(ISERROR(INT(((-L27+'Race 3'!$B$6)/365.25))),"",INT(((-L27+'Race 3'!$B$6)/365.25)))</f>
        <v/>
      </c>
      <c r="N27" s="95"/>
      <c r="O27" s="93"/>
      <c r="P27" s="94" t="e">
        <f>(VLOOKUP(M27,'Ladies WAVA'!$A$5:$AI$101,$B$8,FALSE))/((3600*HOUR(N27))+(60*MINUTE(N27))+((1*SECOND(N27))))</f>
        <v>#N/A</v>
      </c>
      <c r="Q27" s="27"/>
      <c r="W27" s="14"/>
      <c r="Z27" s="14"/>
    </row>
    <row r="28" spans="1:26" ht="16" thickBot="1">
      <c r="A28" s="8">
        <v>17</v>
      </c>
      <c r="B28" s="150"/>
      <c r="C28" s="118" t="e">
        <f>IF(VLOOKUP('Race 3'!B28,'Reference Men'!$C$5:$E$198,3,FALSE)=0," ",VLOOKUP('Race 3'!B28,'Reference Men'!$C$5:$E$198,3,FALSE))</f>
        <v>#N/A</v>
      </c>
      <c r="D28" s="119" t="str">
        <f>IF(ISERROR(INT(((-C28+'Race 3'!$B$6)/365.25))),"",INT(((-C28+'Race 3'!$B$6)/365.25)))</f>
        <v/>
      </c>
      <c r="E28" s="151"/>
      <c r="F28" s="152"/>
      <c r="G28" s="94" t="e">
        <f>(VLOOKUP(D28,'Mens Wava'!$A$5:$AI$101,$B$8,FALSE))/((3600*HOUR(E28))+(60*MINUTE(E28))+((1*SECOND(E28))))</f>
        <v>#N/A</v>
      </c>
      <c r="H28" s="153"/>
      <c r="J28" s="8">
        <v>18</v>
      </c>
      <c r="K28" s="26"/>
      <c r="L28" s="118" t="e">
        <f>IF(VLOOKUP('Race 3'!K28,'Reference Ladies'!$C$3:$E$184,3,FALSE)=0," ",VLOOKUP('Race 3'!K28,'Reference Ladies'!$C$3:$E$184,3,FALSE))</f>
        <v>#N/A</v>
      </c>
      <c r="M28" s="119" t="str">
        <f>IF(ISERROR(INT(((-L28+'Race 3'!$B$6)/365.25))),"",INT(((-L28+'Race 3'!$B$6)/365.25)))</f>
        <v/>
      </c>
      <c r="N28" s="95"/>
      <c r="O28" s="93"/>
      <c r="P28" s="94" t="e">
        <f>(VLOOKUP(M28,'Ladies WAVA'!$A$5:$AI$101,$B$8,FALSE))/((3600*HOUR(N28))+(60*MINUTE(N28))+((1*SECOND(N28))))</f>
        <v>#N/A</v>
      </c>
      <c r="Q28" s="27"/>
      <c r="W28" s="14"/>
      <c r="Z28" s="14"/>
    </row>
    <row r="29" spans="1:26" ht="16" thickBot="1">
      <c r="A29" s="8">
        <v>18</v>
      </c>
      <c r="B29" s="85"/>
      <c r="C29" s="118" t="e">
        <f>IF(VLOOKUP('Race 3'!B29,'Reference Men'!$C$5:$E$198,3,FALSE)=0," ",VLOOKUP('Race 3'!B29,'Reference Men'!$C$5:$E$198,3,FALSE))</f>
        <v>#N/A</v>
      </c>
      <c r="D29" s="119" t="str">
        <f>IF(ISERROR(INT(((-C29+'Race 3'!$B$6)/365.25))),"",INT(((-C29+'Race 3'!$B$6)/365.25)))</f>
        <v/>
      </c>
      <c r="E29" s="154"/>
      <c r="F29" s="155"/>
      <c r="G29" s="94" t="e">
        <f>(VLOOKUP(D29,'Mens Wava'!$A$5:$AI$101,$B$8,FALSE))/((3600*HOUR(E29))+(60*MINUTE(E29))+((1*SECOND(E29))))</f>
        <v>#N/A</v>
      </c>
      <c r="H29" s="89"/>
      <c r="J29" s="8">
        <v>19</v>
      </c>
      <c r="K29" s="26"/>
      <c r="L29" s="118" t="e">
        <f>IF(VLOOKUP('Race 3'!K29,'Reference Ladies'!$C$3:$E$184,3,FALSE)=0," ",VLOOKUP('Race 3'!K29,'Reference Ladies'!$C$3:$E$184,3,FALSE))</f>
        <v>#N/A</v>
      </c>
      <c r="M29" s="119" t="str">
        <f>IF(ISERROR(INT(((-L29+'Race 3'!$B$6)/365.25))),"",INT(((-L29+'Race 3'!$B$6)/365.25)))</f>
        <v/>
      </c>
      <c r="N29" s="95"/>
      <c r="O29" s="93"/>
      <c r="P29" s="94" t="e">
        <f>(VLOOKUP(M29,'Ladies WAVA'!$A$5:$AI$101,$B$8,FALSE))/((3600*HOUR(N29))+(60*MINUTE(N29))+((1*SECOND(N29))))</f>
        <v>#N/A</v>
      </c>
      <c r="Q29" s="27"/>
    </row>
    <row r="30" spans="1:26" s="8" customFormat="1" ht="16" thickBot="1">
      <c r="A30" s="8">
        <v>19</v>
      </c>
      <c r="B30" s="26"/>
      <c r="C30" s="118" t="e">
        <f>IF(VLOOKUP('Race 3'!B30,'Reference Men'!$C$5:$E$198,3,FALSE)=0," ",VLOOKUP('Race 3'!B30,'Reference Men'!$C$5:$E$198,3,FALSE))</f>
        <v>#N/A</v>
      </c>
      <c r="D30" s="119" t="str">
        <f>IF(ISERROR(INT(((-C30+'Race 3'!$B$6)/365.25))),"",INT(((-C30+'Race 3'!$B$6)/365.25)))</f>
        <v/>
      </c>
      <c r="E30" s="95"/>
      <c r="F30" s="93"/>
      <c r="G30" s="94" t="e">
        <f>(VLOOKUP(D30,'Mens Wava'!$A$5:$AI$101,$B$8,FALSE))/((3600*HOUR(E30))+(60*MINUTE(E30))+((1*SECOND(E30))))</f>
        <v>#N/A</v>
      </c>
      <c r="H30" s="27"/>
      <c r="O30" s="149">
        <f>SUM(O11:O29)</f>
        <v>0</v>
      </c>
      <c r="P30" s="149"/>
      <c r="Q30" s="149">
        <f>SUM(Q11:Q29)</f>
        <v>0</v>
      </c>
    </row>
    <row r="31" spans="1:26" ht="16" thickBot="1">
      <c r="A31" s="8">
        <v>20</v>
      </c>
      <c r="B31" s="26"/>
      <c r="C31" s="118" t="e">
        <f>IF(VLOOKUP('Race 3'!B31,'Reference Men'!$C$5:$E$198,3,FALSE)=0," ",VLOOKUP('Race 3'!B31,'Reference Men'!$C$5:$E$198,3,FALSE))</f>
        <v>#N/A</v>
      </c>
      <c r="D31" s="119" t="str">
        <f>IF(ISERROR(INT(((-C31+'Race 3'!$B$6)/365.25))),"",INT(((-C31+'Race 3'!$B$6)/365.25)))</f>
        <v/>
      </c>
      <c r="E31" s="95"/>
      <c r="F31" s="93"/>
      <c r="G31" s="94" t="e">
        <f>(VLOOKUP(D31,'Mens Wava'!$A$5:$AI$101,$B$8,FALSE))/((3600*HOUR(E31))+(60*MINUTE(E31))+((1*SECOND(E31))))</f>
        <v>#N/A</v>
      </c>
      <c r="H31" s="27"/>
      <c r="W31" s="14"/>
      <c r="Z31" s="14"/>
    </row>
    <row r="32" spans="1:26" ht="16" thickBot="1">
      <c r="A32" s="8">
        <v>21</v>
      </c>
      <c r="B32" s="26"/>
      <c r="C32" s="118" t="e">
        <f>IF(VLOOKUP('Race 3'!B32,'Reference Men'!$C$5:$E$198,3,FALSE)=0," ",VLOOKUP('Race 3'!B32,'Reference Men'!$C$5:$E$198,3,FALSE))</f>
        <v>#N/A</v>
      </c>
      <c r="D32" s="119" t="str">
        <f>IF(ISERROR(INT(((-C32+'Race 3'!$B$6)/365.25))),"",INT(((-C32+'Race 3'!$B$6)/365.25)))</f>
        <v/>
      </c>
      <c r="E32" s="95"/>
      <c r="F32" s="93"/>
      <c r="G32" s="94" t="e">
        <f>(VLOOKUP(D32,'Mens Wava'!$A$5:$AI$101,$B$8,FALSE))/((3600*HOUR(E32))+(60*MINUTE(E32))+((1*SECOND(E32))))</f>
        <v>#N/A</v>
      </c>
      <c r="H32" s="27"/>
      <c r="W32" s="14"/>
      <c r="Z32" s="14"/>
    </row>
    <row r="33" spans="1:26" ht="16" thickBot="1">
      <c r="A33" s="8">
        <v>22</v>
      </c>
      <c r="B33" s="26"/>
      <c r="C33" s="118" t="e">
        <f>IF(VLOOKUP('Race 3'!B33,'Reference Men'!$C$5:$E$198,3,FALSE)=0," ",VLOOKUP('Race 3'!B33,'Reference Men'!$C$5:$E$198,3,FALSE))</f>
        <v>#N/A</v>
      </c>
      <c r="D33" s="119" t="str">
        <f>IF(ISERROR(INT(((-C33+'Race 3'!$B$6)/365.25))),"",INT(((-C33+'Race 3'!$B$6)/365.25)))</f>
        <v/>
      </c>
      <c r="E33" s="95"/>
      <c r="F33" s="93"/>
      <c r="G33" s="94" t="e">
        <f>(VLOOKUP(D33,'Mens Wava'!$A$5:$AI$101,$B$8,FALSE))/((3600*HOUR(E33))+(60*MINUTE(E33))+((1*SECOND(E33))))</f>
        <v>#N/A</v>
      </c>
      <c r="H33" s="27"/>
      <c r="W33" s="14"/>
      <c r="Z33" s="14"/>
    </row>
    <row r="34" spans="1:26" ht="16" thickBot="1">
      <c r="A34" s="8">
        <v>23</v>
      </c>
      <c r="B34" s="26"/>
      <c r="C34" s="118" t="e">
        <f>IF(VLOOKUP('Race 3'!B34,'Reference Men'!$C$5:$E$198,3,FALSE)=0," ",VLOOKUP('Race 3'!B34,'Reference Men'!$C$5:$E$198,3,FALSE))</f>
        <v>#N/A</v>
      </c>
      <c r="D34" s="119" t="str">
        <f>IF(ISERROR(INT(((-C34+'Race 3'!$B$6)/365.25))),"",INT(((-C34+'Race 3'!$B$6)/365.25)))</f>
        <v/>
      </c>
      <c r="E34" s="95"/>
      <c r="F34" s="93"/>
      <c r="G34" s="94" t="e">
        <f>(VLOOKUP(D34,'Mens Wava'!$A$5:$AI$101,$B$8,FALSE))/((3600*HOUR(E34))+(60*MINUTE(E34))+((1*SECOND(E34))))</f>
        <v>#N/A</v>
      </c>
      <c r="H34" s="27"/>
      <c r="W34" s="14"/>
      <c r="Z34" s="14"/>
    </row>
    <row r="35" spans="1:26" ht="16" thickBot="1">
      <c r="A35" s="8">
        <v>24</v>
      </c>
      <c r="B35" s="26"/>
      <c r="C35" s="118" t="e">
        <f>IF(VLOOKUP('Race 3'!B35,'Reference Men'!$C$5:$E$198,3,FALSE)=0," ",VLOOKUP('Race 3'!B35,'Reference Men'!$C$5:$E$198,3,FALSE))</f>
        <v>#N/A</v>
      </c>
      <c r="D35" s="119" t="str">
        <f>IF(ISERROR(INT(((-C35+'Race 3'!$B$6)/365.25))),"",INT(((-C35+'Race 3'!$B$6)/365.25)))</f>
        <v/>
      </c>
      <c r="E35" s="95"/>
      <c r="F35" s="93"/>
      <c r="G35" s="94" t="e">
        <f>(VLOOKUP(D35,'Mens Wava'!$A$5:$AI$101,$B$8,FALSE))/((3600*HOUR(E35))+(60*MINUTE(E35))+((1*SECOND(E35))))</f>
        <v>#N/A</v>
      </c>
      <c r="H35" s="27"/>
      <c r="W35" s="14"/>
      <c r="Z35" s="14"/>
    </row>
    <row r="36" spans="1:26" ht="16" thickBot="1">
      <c r="A36" s="8">
        <v>25</v>
      </c>
      <c r="B36" s="26"/>
      <c r="C36" s="118" t="e">
        <f>IF(VLOOKUP('Race 3'!B36,'Reference Men'!$C$5:$E$198,3,FALSE)=0," ",VLOOKUP('Race 3'!B36,'Reference Men'!$C$5:$E$198,3,FALSE))</f>
        <v>#N/A</v>
      </c>
      <c r="D36" s="119" t="str">
        <f>IF(ISERROR(INT(((-C36+'Race 3'!$B$6)/365.25))),"",INT(((-C36+'Race 3'!$B$6)/365.25)))</f>
        <v/>
      </c>
      <c r="E36" s="95"/>
      <c r="F36" s="93"/>
      <c r="G36" s="94" t="e">
        <f>(VLOOKUP(D36,'Mens Wava'!$A$5:$AI$101,$B$8,FALSE))/((3600*HOUR(E36))+(60*MINUTE(E36))+((1*SECOND(E36))))</f>
        <v>#N/A</v>
      </c>
      <c r="H36" s="27"/>
      <c r="W36" s="14"/>
      <c r="Z36" s="14"/>
    </row>
    <row r="37" spans="1:26" ht="16" thickBot="1">
      <c r="A37" s="8">
        <v>26</v>
      </c>
      <c r="B37" s="26"/>
      <c r="C37" s="118" t="e">
        <f>IF(VLOOKUP('Race 3'!B37,'Reference Men'!$C$5:$E$198,3,FALSE)=0," ",VLOOKUP('Race 3'!B37,'Reference Men'!$C$5:$E$198,3,FALSE))</f>
        <v>#N/A</v>
      </c>
      <c r="D37" s="119" t="str">
        <f>IF(ISERROR(INT(((-C37+'Race 3'!$B$6)/365.25))),"",INT(((-C37+'Race 3'!$B$6)/365.25)))</f>
        <v/>
      </c>
      <c r="E37" s="95"/>
      <c r="F37" s="93"/>
      <c r="G37" s="94" t="e">
        <f>(VLOOKUP(D37,'Mens Wava'!$A$5:$AI$101,$B$8,FALSE))/((3600*HOUR(E37))+(60*MINUTE(E37))+((1*SECOND(E37))))</f>
        <v>#N/A</v>
      </c>
      <c r="H37" s="27"/>
      <c r="W37" s="14"/>
      <c r="Z37" s="14"/>
    </row>
    <row r="38" spans="1:26" ht="16" thickBot="1">
      <c r="A38" s="8">
        <v>27</v>
      </c>
      <c r="B38" s="26"/>
      <c r="C38" s="118" t="e">
        <f>IF(VLOOKUP('Race 3'!B38,'Reference Men'!$C$5:$E$198,3,FALSE)=0," ",VLOOKUP('Race 3'!B38,'Reference Men'!$C$5:$E$198,3,FALSE))</f>
        <v>#N/A</v>
      </c>
      <c r="D38" s="119" t="str">
        <f>IF(ISERROR(INT(((-C38+'Race 3'!$B$6)/365.25))),"",INT(((-C38+'Race 3'!$B$6)/365.25)))</f>
        <v/>
      </c>
      <c r="E38" s="95"/>
      <c r="F38" s="93"/>
      <c r="G38" s="94" t="e">
        <f>(VLOOKUP(D38,'Mens Wava'!$A$5:$AI$101,$B$8,FALSE))/((3600*HOUR(E38))+(60*MINUTE(E38))+((1*SECOND(E38))))</f>
        <v>#N/A</v>
      </c>
      <c r="H38" s="27"/>
      <c r="W38" s="14"/>
      <c r="Z38" s="14"/>
    </row>
    <row r="39" spans="1:26" ht="16" thickBot="1">
      <c r="A39" s="8">
        <v>28</v>
      </c>
      <c r="B39" s="26"/>
      <c r="C39" s="118" t="e">
        <f>IF(VLOOKUP('Race 3'!B39,'Reference Men'!$C$5:$E$198,3,FALSE)=0," ",VLOOKUP('Race 3'!B39,'Reference Men'!$C$5:$E$198,3,FALSE))</f>
        <v>#N/A</v>
      </c>
      <c r="D39" s="119" t="str">
        <f>IF(ISERROR(INT(((-C39+'Race 3'!$B$6)/365.25))),"",INT(((-C39+'Race 3'!$B$6)/365.25)))</f>
        <v/>
      </c>
      <c r="E39" s="95"/>
      <c r="F39" s="93"/>
      <c r="G39" s="94" t="e">
        <f>(VLOOKUP(D39,'Mens Wava'!$A$5:$AI$101,$B$8,FALSE))/((3600*HOUR(E39))+(60*MINUTE(E39))+((1*SECOND(E39))))</f>
        <v>#N/A</v>
      </c>
      <c r="H39" s="27"/>
      <c r="W39" s="14"/>
      <c r="Z39" s="14"/>
    </row>
    <row r="40" spans="1:26" ht="16" thickBot="1">
      <c r="A40" s="8">
        <v>29</v>
      </c>
      <c r="B40" s="26"/>
      <c r="C40" s="118" t="e">
        <f>IF(VLOOKUP('Race 3'!B40,'Reference Men'!$C$5:$E$198,3,FALSE)=0," ",VLOOKUP('Race 3'!B40,'Reference Men'!$C$5:$E$198,3,FALSE))</f>
        <v>#N/A</v>
      </c>
      <c r="D40" s="119" t="str">
        <f>IF(ISERROR(INT(((-C40+'Race 3'!$B$6)/365.25))),"",INT(((-C40+'Race 3'!$B$6)/365.25)))</f>
        <v/>
      </c>
      <c r="E40" s="95"/>
      <c r="F40" s="93"/>
      <c r="G40" s="94" t="e">
        <f>(VLOOKUP(D40,'Mens Wava'!$A$5:$AI$101,$B$8,FALSE))/((3600*HOUR(E40))+(60*MINUTE(E40))+((1*SECOND(E40))))</f>
        <v>#N/A</v>
      </c>
      <c r="H40" s="27"/>
      <c r="W40" s="14"/>
      <c r="Z40" s="14"/>
    </row>
    <row r="41" spans="1:26" ht="16" thickBot="1">
      <c r="A41" s="8">
        <v>30</v>
      </c>
      <c r="B41" s="85"/>
      <c r="C41" s="118" t="e">
        <f>IF(VLOOKUP('Race 3'!B41,'Reference Men'!$C$5:$E$198,3,FALSE)=0," ",VLOOKUP('Race 3'!B41,'Reference Men'!$C$5:$E$198,3,FALSE))</f>
        <v>#N/A</v>
      </c>
      <c r="D41" s="119" t="str">
        <f>IF(ISERROR(INT(((-C41+'Race 3'!$B$6)/365.25))),"",INT(((-C41+'Race 3'!$B$6)/365.25)))</f>
        <v/>
      </c>
      <c r="E41" s="86"/>
      <c r="F41" s="87"/>
      <c r="G41" s="94" t="e">
        <f>(VLOOKUP(D41,'Mens Wava'!$A$5:$AI$101,$B$8,FALSE))/((3600*HOUR(E41))+(60*MINUTE(E41))+((1*SECOND(E41))))</f>
        <v>#N/A</v>
      </c>
      <c r="H41" s="89"/>
      <c r="W41" s="14"/>
      <c r="Z41" s="14"/>
    </row>
    <row r="42" spans="1:26" ht="16" thickBot="1">
      <c r="A42" s="8">
        <v>31</v>
      </c>
      <c r="B42" s="26"/>
      <c r="C42" s="118" t="e">
        <f>IF(VLOOKUP('Race 3'!B42,'Reference Men'!$C$5:$E$198,3,FALSE)=0," ",VLOOKUP('Race 3'!B42,'Reference Men'!$C$5:$E$198,3,FALSE))</f>
        <v>#N/A</v>
      </c>
      <c r="D42" s="119" t="str">
        <f>IF(ISERROR(INT(((-C42+'Race 3'!$B$6)/365.25))),"",INT(((-C42+'Race 3'!$B$6)/365.25)))</f>
        <v/>
      </c>
      <c r="E42" s="95"/>
      <c r="F42" s="93"/>
      <c r="G42" s="94" t="e">
        <f>(VLOOKUP(D42,'Mens Wava'!$A$5:$AI$101,$B$8,FALSE))/((3600*HOUR(E42))+(60*MINUTE(E42))+((1*SECOND(E42))))</f>
        <v>#N/A</v>
      </c>
      <c r="H42" s="27"/>
      <c r="W42" s="14"/>
      <c r="Z42" s="14"/>
    </row>
    <row r="43" spans="1:26" ht="16" thickBot="1">
      <c r="A43" s="8">
        <v>32</v>
      </c>
      <c r="B43" s="26"/>
      <c r="C43" s="118" t="e">
        <f>IF(VLOOKUP('Race 3'!B43,'Reference Men'!$C$5:$E$198,3,FALSE)=0," ",VLOOKUP('Race 3'!B43,'Reference Men'!$C$5:$E$198,3,FALSE))</f>
        <v>#N/A</v>
      </c>
      <c r="D43" s="119" t="str">
        <f>IF(ISERROR(INT(((-C43+'Race 3'!$B$6)/365.25))),"",INT(((-C43+'Race 3'!$B$6)/365.25)))</f>
        <v/>
      </c>
      <c r="E43" s="95"/>
      <c r="F43" s="93"/>
      <c r="G43" s="94" t="e">
        <f>(VLOOKUP(D43,'Mens Wava'!$A$5:$AI$101,$B$8,FALSE))/((3600*HOUR(E43))+(60*MINUTE(E43))+((1*SECOND(E43))))</f>
        <v>#N/A</v>
      </c>
      <c r="H43" s="27"/>
      <c r="W43" s="14"/>
      <c r="Z43" s="14"/>
    </row>
    <row r="44" spans="1:26" ht="16" thickBot="1">
      <c r="A44" s="8">
        <v>33</v>
      </c>
      <c r="B44" s="26"/>
      <c r="C44" s="118" t="e">
        <f>IF(VLOOKUP('Race 3'!B44,'Reference Men'!$C$5:$E$198,3,FALSE)=0," ",VLOOKUP('Race 3'!B44,'Reference Men'!$C$5:$E$198,3,FALSE))</f>
        <v>#N/A</v>
      </c>
      <c r="D44" s="119" t="str">
        <f>IF(ISERROR(INT(((-C44+'Race 3'!$B$6)/365.25))),"",INT(((-C44+'Race 3'!$B$6)/365.25)))</f>
        <v/>
      </c>
      <c r="E44" s="95"/>
      <c r="F44" s="93"/>
      <c r="G44" s="94" t="e">
        <f>(VLOOKUP(D44,'Mens Wava'!$A$5:$AI$101,$B$8,FALSE))/((3600*HOUR(E44))+(60*MINUTE(E44))+((1*SECOND(E44))))</f>
        <v>#N/A</v>
      </c>
      <c r="H44" s="27"/>
      <c r="W44" s="14"/>
      <c r="Z44" s="14"/>
    </row>
    <row r="45" spans="1:26" ht="16" thickBot="1">
      <c r="A45" s="8">
        <v>34</v>
      </c>
      <c r="B45" s="26"/>
      <c r="C45" s="118" t="e">
        <f>IF(VLOOKUP('Race 3'!B45,'Reference Men'!$C$5:$E$198,3,FALSE)=0," ",VLOOKUP('Race 3'!B45,'Reference Men'!$C$5:$E$198,3,FALSE))</f>
        <v>#N/A</v>
      </c>
      <c r="D45" s="119" t="str">
        <f>IF(ISERROR(INT(((-C45+'Race 3'!$B$6)/365.25))),"",INT(((-C45+'Race 3'!$B$6)/365.25)))</f>
        <v/>
      </c>
      <c r="E45" s="95"/>
      <c r="F45" s="93"/>
      <c r="G45" s="94" t="e">
        <f>(VLOOKUP(D45,'Mens Wava'!$A$5:$AI$101,$B$8,FALSE))/((3600*HOUR(E45))+(60*MINUTE(E45))+((1*SECOND(E45))))</f>
        <v>#N/A</v>
      </c>
      <c r="H45" s="27"/>
      <c r="W45" s="14"/>
      <c r="Z45" s="14"/>
    </row>
    <row r="46" spans="1:26">
      <c r="A46"/>
      <c r="F46" s="148">
        <f>SUM(F11:F45)</f>
        <v>0</v>
      </c>
      <c r="H46" s="148">
        <f>SUM(H11:H45)</f>
        <v>0</v>
      </c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>
        <f>+'Reference Men'!$C163</f>
        <v>0</v>
      </c>
      <c r="Z61" s="14"/>
    </row>
    <row r="62" spans="1:26">
      <c r="A62"/>
      <c r="W62" s="14" t="e">
        <f>+'Reference Men'!#REF!</f>
        <v>#REF!</v>
      </c>
      <c r="Z62" s="14"/>
    </row>
    <row r="63" spans="1:26">
      <c r="A63"/>
      <c r="W63" s="14">
        <f>+'Reference Men'!$C165</f>
        <v>0</v>
      </c>
      <c r="Z63" s="14"/>
    </row>
    <row r="64" spans="1:26">
      <c r="A64"/>
      <c r="W64" s="14" t="str">
        <f>+'Reference Men'!$C166</f>
        <v xml:space="preserve"> </v>
      </c>
      <c r="Z64" s="14"/>
    </row>
    <row r="65" spans="1:26">
      <c r="A65"/>
      <c r="W65" s="14" t="str">
        <f>+'Reference Men'!$C167</f>
        <v xml:space="preserve"> </v>
      </c>
      <c r="Z65" s="14"/>
    </row>
    <row r="66" spans="1:26">
      <c r="A66"/>
      <c r="W66" s="14" t="str">
        <f>+'Reference Men'!$C168</f>
        <v xml:space="preserve"> </v>
      </c>
      <c r="Z66" s="14"/>
    </row>
    <row r="67" spans="1:26">
      <c r="A67"/>
      <c r="W67" s="14" t="str">
        <f>+'Reference Men'!$C169</f>
        <v xml:space="preserve"> </v>
      </c>
      <c r="Z67" s="14"/>
    </row>
    <row r="68" spans="1:26">
      <c r="A68"/>
      <c r="W68" s="14" t="str">
        <f>+'Reference Men'!$C170</f>
        <v xml:space="preserve"> </v>
      </c>
      <c r="Z68" s="14"/>
    </row>
    <row r="69" spans="1:26">
      <c r="A69"/>
      <c r="W69" s="14" t="str">
        <f>+'Reference Men'!$C171</f>
        <v xml:space="preserve"> </v>
      </c>
      <c r="Z69" s="14"/>
    </row>
    <row r="70" spans="1:26">
      <c r="A70"/>
      <c r="W70" s="14" t="str">
        <f>+'Reference Men'!$C172</f>
        <v xml:space="preserve"> </v>
      </c>
      <c r="Z70" s="14"/>
    </row>
    <row r="71" spans="1:26">
      <c r="A71"/>
      <c r="W71" s="14" t="str">
        <f>+'Reference Men'!$C173</f>
        <v xml:space="preserve"> </v>
      </c>
      <c r="Z71" s="14"/>
    </row>
    <row r="72" spans="1:26">
      <c r="A72"/>
      <c r="W72" s="14" t="str">
        <f>+'Reference Men'!$C174</f>
        <v xml:space="preserve"> </v>
      </c>
      <c r="Z72" s="14"/>
    </row>
    <row r="73" spans="1:26">
      <c r="A73"/>
      <c r="W73" s="14" t="str">
        <f>+'Reference Men'!$C175</f>
        <v xml:space="preserve"> </v>
      </c>
      <c r="Z73" s="14"/>
    </row>
    <row r="74" spans="1:26">
      <c r="A74"/>
      <c r="W74" s="14" t="str">
        <f>+'Reference Men'!$C176</f>
        <v xml:space="preserve"> </v>
      </c>
      <c r="Z74" s="14"/>
    </row>
    <row r="75" spans="1:26">
      <c r="A75"/>
      <c r="W75" s="14" t="str">
        <f>+'Reference Men'!$C177</f>
        <v xml:space="preserve"> </v>
      </c>
      <c r="Z75" s="14"/>
    </row>
    <row r="76" spans="1:26">
      <c r="A76"/>
      <c r="W76" s="14" t="str">
        <f>+'Reference Men'!$C178</f>
        <v xml:space="preserve"> </v>
      </c>
      <c r="Z76" s="14"/>
    </row>
    <row r="77" spans="1:26">
      <c r="A77"/>
      <c r="W77" s="14" t="str">
        <f>+'Reference Men'!$C179</f>
        <v xml:space="preserve"> </v>
      </c>
      <c r="Z77" s="14"/>
    </row>
    <row r="78" spans="1:26">
      <c r="A78"/>
      <c r="W78" s="14" t="str">
        <f>+'Reference Men'!$C180</f>
        <v xml:space="preserve"> </v>
      </c>
      <c r="Z78" s="14"/>
    </row>
    <row r="79" spans="1:26">
      <c r="A79"/>
      <c r="W79" s="14" t="str">
        <f>+'Reference Men'!$C181</f>
        <v xml:space="preserve"> </v>
      </c>
      <c r="Z79" s="14"/>
    </row>
    <row r="80" spans="1:26">
      <c r="A80"/>
      <c r="W80" s="14" t="str">
        <f>+'Reference Men'!$C182</f>
        <v xml:space="preserve"> </v>
      </c>
      <c r="Z80" s="14"/>
    </row>
    <row r="81" spans="1:26">
      <c r="A81"/>
      <c r="W81" s="14" t="str">
        <f>+'Reference Men'!$C183</f>
        <v xml:space="preserve"> </v>
      </c>
      <c r="Z81" s="14"/>
    </row>
    <row r="82" spans="1:26">
      <c r="A82"/>
      <c r="W82" s="14" t="str">
        <f>+'Reference Men'!$C184</f>
        <v xml:space="preserve"> </v>
      </c>
      <c r="Z82" s="14"/>
    </row>
    <row r="83" spans="1:26">
      <c r="A83"/>
      <c r="W83" s="14" t="str">
        <f>+'Reference Men'!$C185</f>
        <v xml:space="preserve"> </v>
      </c>
      <c r="Z83" s="14"/>
    </row>
    <row r="84" spans="1:26">
      <c r="A84"/>
      <c r="W84" s="14" t="str">
        <f>+'Reference Men'!$C186</f>
        <v xml:space="preserve"> </v>
      </c>
      <c r="Z84" s="14"/>
    </row>
    <row r="85" spans="1:26">
      <c r="A85"/>
      <c r="W85" s="14" t="str">
        <f>+'Reference Men'!$C187</f>
        <v xml:space="preserve"> </v>
      </c>
      <c r="Z85" s="14"/>
    </row>
    <row r="86" spans="1:26">
      <c r="A86"/>
      <c r="W86" s="14" t="str">
        <f>+'Reference Men'!$C188</f>
        <v xml:space="preserve"> </v>
      </c>
      <c r="Z86" s="14"/>
    </row>
    <row r="87" spans="1:26">
      <c r="A87"/>
      <c r="W87" s="14" t="str">
        <f>+'Reference Men'!$C189</f>
        <v xml:space="preserve"> </v>
      </c>
      <c r="Z87" s="14"/>
    </row>
    <row r="88" spans="1:26">
      <c r="A88"/>
      <c r="W88" s="14" t="str">
        <f>+'Reference Men'!$C190</f>
        <v xml:space="preserve"> </v>
      </c>
      <c r="Z88" s="14"/>
    </row>
    <row r="89" spans="1:26">
      <c r="A89"/>
      <c r="W89" s="14" t="str">
        <f>+'Reference Men'!$C191</f>
        <v xml:space="preserve"> </v>
      </c>
      <c r="Z89" s="14"/>
    </row>
    <row r="90" spans="1:26">
      <c r="A90"/>
      <c r="W90" s="14" t="str">
        <f>+'Reference Men'!$C192</f>
        <v xml:space="preserve"> </v>
      </c>
      <c r="Z90" s="14"/>
    </row>
    <row r="91" spans="1:26">
      <c r="A91"/>
      <c r="W91" s="14" t="str">
        <f>+'Reference Men'!$C193</f>
        <v xml:space="preserve"> </v>
      </c>
      <c r="Z91" s="14"/>
    </row>
    <row r="92" spans="1:26">
      <c r="A92"/>
      <c r="W92" s="14" t="str">
        <f>+'Reference Men'!$C194</f>
        <v xml:space="preserve"> </v>
      </c>
      <c r="Z92" s="14"/>
    </row>
    <row r="93" spans="1:26">
      <c r="A93"/>
      <c r="W93" s="14" t="str">
        <f>+'Reference Men'!$C195</f>
        <v xml:space="preserve"> </v>
      </c>
      <c r="Z93" s="14"/>
    </row>
    <row r="94" spans="1:26">
      <c r="A94"/>
      <c r="W94" s="14" t="str">
        <f>+'Reference Men'!$C196</f>
        <v xml:space="preserve"> </v>
      </c>
      <c r="Z94" s="14"/>
    </row>
    <row r="95" spans="1:26">
      <c r="A95"/>
      <c r="W95" s="14" t="str">
        <f>+'Reference Men'!$C197</f>
        <v xml:space="preserve"> </v>
      </c>
      <c r="Z95" s="14"/>
    </row>
    <row r="96" spans="1:26">
      <c r="A96"/>
      <c r="W96" s="14" t="str">
        <f>+'Reference Men'!$C198</f>
        <v xml:space="preserve"> </v>
      </c>
      <c r="Z96" s="14"/>
    </row>
    <row r="97" spans="1:26">
      <c r="A97"/>
      <c r="W97" s="14" t="str">
        <f>+'Reference Men'!$C199</f>
        <v xml:space="preserve"> </v>
      </c>
      <c r="Z97" s="14"/>
    </row>
    <row r="98" spans="1:26">
      <c r="A98"/>
      <c r="W98" s="14" t="str">
        <f>+'Reference Men'!$C200</f>
        <v xml:space="preserve"> </v>
      </c>
      <c r="Z98" s="14"/>
    </row>
    <row r="99" spans="1:26">
      <c r="A99"/>
      <c r="W99" s="14" t="str">
        <f>+'Reference Men'!$C201</f>
        <v xml:space="preserve"> </v>
      </c>
      <c r="Z99" s="14"/>
    </row>
    <row r="100" spans="1:26">
      <c r="A100"/>
      <c r="W100" s="14" t="str">
        <f>+'Reference Men'!$C202</f>
        <v xml:space="preserve"> </v>
      </c>
      <c r="Z100" s="14"/>
    </row>
    <row r="101" spans="1:26">
      <c r="A101"/>
      <c r="W101" s="14" t="str">
        <f>+'Reference Men'!$C203</f>
        <v xml:space="preserve"> </v>
      </c>
      <c r="Z101" s="14"/>
    </row>
    <row r="102" spans="1:26">
      <c r="A102"/>
      <c r="W102" s="14" t="str">
        <f>+'Reference Men'!$C204</f>
        <v xml:space="preserve"> </v>
      </c>
      <c r="Z102" s="14"/>
    </row>
    <row r="103" spans="1:26">
      <c r="A103"/>
      <c r="W103" s="14" t="str">
        <f>+'Reference Men'!$C205</f>
        <v xml:space="preserve"> </v>
      </c>
      <c r="Z103" s="14"/>
    </row>
    <row r="104" spans="1:26">
      <c r="A104"/>
      <c r="W104" s="14" t="str">
        <f>+'Reference Men'!$C206</f>
        <v xml:space="preserve"> </v>
      </c>
      <c r="Z104" s="14"/>
    </row>
    <row r="105" spans="1:26">
      <c r="A105"/>
      <c r="W105" s="14" t="str">
        <f>+'Reference Men'!$C207</f>
        <v xml:space="preserve"> </v>
      </c>
      <c r="Z105" s="14"/>
    </row>
    <row r="106" spans="1:26">
      <c r="A106"/>
      <c r="W106" s="14" t="str">
        <f>+'Reference Men'!$C208</f>
        <v xml:space="preserve"> </v>
      </c>
      <c r="Z106" s="14" t="str">
        <f>+'Reference Men'!$C202</f>
        <v xml:space="preserve"> </v>
      </c>
    </row>
    <row r="107" spans="1:26">
      <c r="A107"/>
      <c r="W107" s="14" t="str">
        <f>+'Reference Men'!$C209</f>
        <v xml:space="preserve"> </v>
      </c>
      <c r="Z107" s="14" t="str">
        <f>+'Reference Men'!$C203</f>
        <v xml:space="preserve"> </v>
      </c>
    </row>
    <row r="108" spans="1:26">
      <c r="A108"/>
      <c r="W108" s="14" t="str">
        <f>+'Reference Men'!$C210</f>
        <v xml:space="preserve"> </v>
      </c>
      <c r="Z108" s="14" t="str">
        <f>+'Reference Men'!$C204</f>
        <v xml:space="preserve"> </v>
      </c>
    </row>
    <row r="109" spans="1:26">
      <c r="A109"/>
      <c r="W109" s="14" t="str">
        <f>+'Reference Men'!$C211</f>
        <v xml:space="preserve"> </v>
      </c>
      <c r="Z109" s="14" t="str">
        <f>+'Reference Men'!$C205</f>
        <v xml:space="preserve"> </v>
      </c>
    </row>
    <row r="110" spans="1:26">
      <c r="A110"/>
      <c r="W110" s="14" t="str">
        <f>+'Reference Men'!$C212</f>
        <v xml:space="preserve"> </v>
      </c>
      <c r="Z110" s="14" t="str">
        <f>+'Reference Men'!$C206</f>
        <v xml:space="preserve"> </v>
      </c>
    </row>
    <row r="111" spans="1:26">
      <c r="A111"/>
      <c r="W111" s="14" t="str">
        <f>+'Reference Men'!$C213</f>
        <v xml:space="preserve"> </v>
      </c>
      <c r="Z111" s="14" t="str">
        <f>+'Reference Men'!$C207</f>
        <v xml:space="preserve"> </v>
      </c>
    </row>
    <row r="112" spans="1:26">
      <c r="A112"/>
      <c r="W112" s="14" t="str">
        <f>+'Reference Men'!$C214</f>
        <v xml:space="preserve"> </v>
      </c>
      <c r="Z112" s="14" t="str">
        <f>+'Reference Men'!$C208</f>
        <v xml:space="preserve"> </v>
      </c>
    </row>
    <row r="113" spans="1:26">
      <c r="A113"/>
      <c r="W113" s="14" t="str">
        <f>+'Reference Men'!$C215</f>
        <v xml:space="preserve"> </v>
      </c>
      <c r="Z113" s="14" t="str">
        <f>+'Reference Men'!$C209</f>
        <v xml:space="preserve"> </v>
      </c>
    </row>
    <row r="114" spans="1:26">
      <c r="A114"/>
      <c r="W114" s="14" t="str">
        <f>+'Reference Men'!$C216</f>
        <v xml:space="preserve"> </v>
      </c>
      <c r="Z114" s="14" t="str">
        <f>+'Reference Men'!$C210</f>
        <v xml:space="preserve"> </v>
      </c>
    </row>
    <row r="115" spans="1:26">
      <c r="A115"/>
      <c r="W115" s="14" t="str">
        <f>+'Reference Men'!$C217</f>
        <v xml:space="preserve"> </v>
      </c>
      <c r="Z115" s="14" t="str">
        <f>+'Reference Men'!$C211</f>
        <v xml:space="preserve"> </v>
      </c>
    </row>
    <row r="116" spans="1:26">
      <c r="A116"/>
      <c r="W116" s="14" t="str">
        <f>+'Reference Men'!$C218</f>
        <v xml:space="preserve"> </v>
      </c>
      <c r="Z116" s="14" t="str">
        <f>+'Reference Men'!$C212</f>
        <v xml:space="preserve"> </v>
      </c>
    </row>
    <row r="117" spans="1:26">
      <c r="A117"/>
      <c r="W117" s="14" t="str">
        <f>+'Reference Men'!$C219</f>
        <v xml:space="preserve"> </v>
      </c>
      <c r="Z117" s="14" t="str">
        <f>+'Reference Men'!$C213</f>
        <v xml:space="preserve"> </v>
      </c>
    </row>
    <row r="118" spans="1:26">
      <c r="A118"/>
      <c r="W118" s="14" t="str">
        <f>+'Reference Men'!$C220</f>
        <v xml:space="preserve"> </v>
      </c>
      <c r="Z118" s="14" t="str">
        <f>+'Reference Men'!$C214</f>
        <v xml:space="preserve"> </v>
      </c>
    </row>
    <row r="119" spans="1:26">
      <c r="A119"/>
      <c r="W119" s="14" t="str">
        <f>+'Reference Men'!$C221</f>
        <v xml:space="preserve"> </v>
      </c>
      <c r="Z119" s="14" t="str">
        <f>+'Reference Men'!$C215</f>
        <v xml:space="preserve"> </v>
      </c>
    </row>
    <row r="120" spans="1:26">
      <c r="A120"/>
      <c r="W120" s="14" t="str">
        <f>+'Reference Men'!$C222</f>
        <v xml:space="preserve"> </v>
      </c>
      <c r="Z120" s="14" t="str">
        <f>+'Reference Men'!$C216</f>
        <v xml:space="preserve"> </v>
      </c>
    </row>
    <row r="121" spans="1:26">
      <c r="A121"/>
      <c r="W121" s="14" t="str">
        <f>+'Reference Men'!$C223</f>
        <v xml:space="preserve"> </v>
      </c>
      <c r="Z121" s="14" t="str">
        <f>+'Reference Men'!$C217</f>
        <v xml:space="preserve"> </v>
      </c>
    </row>
    <row r="122" spans="1:26">
      <c r="A122"/>
      <c r="W122" s="14" t="str">
        <f>+'Reference Men'!$C224</f>
        <v xml:space="preserve"> </v>
      </c>
      <c r="Z122" s="14" t="str">
        <f>+'Reference Men'!$C218</f>
        <v xml:space="preserve"> </v>
      </c>
    </row>
    <row r="123" spans="1:26">
      <c r="A123"/>
      <c r="W123" s="14" t="str">
        <f>+'Reference Men'!$C225</f>
        <v xml:space="preserve"> </v>
      </c>
      <c r="Z123" s="14" t="str">
        <f>+'Reference Men'!$C219</f>
        <v xml:space="preserve"> </v>
      </c>
    </row>
    <row r="124" spans="1:26">
      <c r="A124"/>
      <c r="W124" s="14" t="str">
        <f>+'Reference Men'!$C226</f>
        <v xml:space="preserve"> </v>
      </c>
      <c r="Z124" s="14" t="str">
        <f>+'Reference Men'!$C220</f>
        <v xml:space="preserve"> </v>
      </c>
    </row>
    <row r="125" spans="1:26">
      <c r="A125"/>
      <c r="W125" t="str">
        <f>+'Reference Men'!$C227</f>
        <v xml:space="preserve"> </v>
      </c>
      <c r="Z125" s="14" t="str">
        <f>+'Reference Men'!$C221</f>
        <v xml:space="preserve"> </v>
      </c>
    </row>
    <row r="126" spans="1:26">
      <c r="A126"/>
      <c r="W126" t="str">
        <f>+'Reference Men'!$C228</f>
        <v xml:space="preserve"> </v>
      </c>
      <c r="Z126" t="str">
        <f>+'Reference Men'!$C222</f>
        <v xml:space="preserve"> </v>
      </c>
    </row>
    <row r="127" spans="1:26">
      <c r="A127"/>
      <c r="W127" t="str">
        <f>+'Reference Men'!$C229</f>
        <v xml:space="preserve"> </v>
      </c>
      <c r="Z127" t="str">
        <f>+'Reference Men'!$C223</f>
        <v xml:space="preserve"> </v>
      </c>
    </row>
    <row r="128" spans="1:26">
      <c r="A128"/>
      <c r="W128" t="str">
        <f>+'Reference Men'!$C230</f>
        <v xml:space="preserve"> </v>
      </c>
      <c r="Z128" t="str">
        <f>+'Reference Men'!$C224</f>
        <v xml:space="preserve"> </v>
      </c>
    </row>
    <row r="129" spans="1:26">
      <c r="A129"/>
      <c r="W129" t="str">
        <f>+'Reference Men'!$C231</f>
        <v xml:space="preserve"> </v>
      </c>
      <c r="Z129" t="str">
        <f>+'Reference Men'!$C225</f>
        <v xml:space="preserve"> </v>
      </c>
    </row>
    <row r="130" spans="1:26">
      <c r="A130"/>
      <c r="W130" t="str">
        <f>+'Reference Men'!$C232</f>
        <v xml:space="preserve"> </v>
      </c>
      <c r="Z130" t="str">
        <f>+'Reference Men'!$C226</f>
        <v xml:space="preserve"> </v>
      </c>
    </row>
    <row r="131" spans="1:26">
      <c r="A131"/>
      <c r="W131" t="str">
        <f>+'Reference Men'!$C233</f>
        <v xml:space="preserve"> </v>
      </c>
      <c r="Z131" t="str">
        <f>+'Reference Men'!$C227</f>
        <v xml:space="preserve"> </v>
      </c>
    </row>
    <row r="132" spans="1:26">
      <c r="A132"/>
      <c r="W132" t="str">
        <f>+'Reference Men'!$C234</f>
        <v xml:space="preserve"> </v>
      </c>
      <c r="Z132" t="str">
        <f>+'Reference Men'!$C228</f>
        <v xml:space="preserve"> </v>
      </c>
    </row>
    <row r="133" spans="1:26">
      <c r="A133"/>
      <c r="W133" t="str">
        <f>+'Reference Men'!$C235</f>
        <v xml:space="preserve"> </v>
      </c>
      <c r="Z133" t="str">
        <f>+'Reference Men'!$C229</f>
        <v xml:space="preserve"> </v>
      </c>
    </row>
    <row r="134" spans="1:26">
      <c r="A134"/>
      <c r="W134" t="str">
        <f>+'Reference Men'!$C236</f>
        <v xml:space="preserve"> </v>
      </c>
      <c r="Z134" t="str">
        <f>+'Reference Men'!$C230</f>
        <v xml:space="preserve"> </v>
      </c>
    </row>
    <row r="135" spans="1:26">
      <c r="A135"/>
      <c r="W135" t="str">
        <f>+'Reference Men'!$C237</f>
        <v xml:space="preserve"> </v>
      </c>
      <c r="Z135" t="str">
        <f>+'Reference Men'!$C231</f>
        <v xml:space="preserve"> </v>
      </c>
    </row>
    <row r="136" spans="1:26">
      <c r="A136"/>
      <c r="W136" t="str">
        <f>+'Reference Men'!$C238</f>
        <v xml:space="preserve"> </v>
      </c>
      <c r="Z136" t="str">
        <f>+'Reference Men'!$C232</f>
        <v xml:space="preserve"> </v>
      </c>
    </row>
    <row r="137" spans="1:26">
      <c r="A137"/>
      <c r="W137" t="str">
        <f>+'Reference Men'!$C239</f>
        <v xml:space="preserve"> </v>
      </c>
      <c r="Z137" t="str">
        <f>+'Reference Men'!$C233</f>
        <v xml:space="preserve"> </v>
      </c>
    </row>
    <row r="138" spans="1:26">
      <c r="A138"/>
      <c r="W138" t="str">
        <f>+'Reference Men'!$C240</f>
        <v xml:space="preserve"> </v>
      </c>
      <c r="Z138" t="str">
        <f>+'Reference Men'!$C234</f>
        <v xml:space="preserve"> </v>
      </c>
    </row>
    <row r="139" spans="1:26">
      <c r="A139"/>
      <c r="W139" t="str">
        <f>+'Reference Men'!$C241</f>
        <v xml:space="preserve"> </v>
      </c>
      <c r="Z139" t="str">
        <f>+'Reference Men'!$C235</f>
        <v xml:space="preserve"> </v>
      </c>
    </row>
    <row r="140" spans="1:26">
      <c r="A140"/>
      <c r="W140" t="str">
        <f>+'Reference Men'!$C242</f>
        <v xml:space="preserve"> </v>
      </c>
      <c r="Z140" t="str">
        <f>+'Reference Men'!$C236</f>
        <v xml:space="preserve"> </v>
      </c>
    </row>
    <row r="141" spans="1:26">
      <c r="A141"/>
      <c r="Z141" t="str">
        <f>+'Reference Men'!$C237</f>
        <v xml:space="preserve"> </v>
      </c>
    </row>
    <row r="142" spans="1:26">
      <c r="A142"/>
    </row>
    <row r="143" spans="1:26">
      <c r="A143"/>
    </row>
    <row r="144" spans="1:26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</sheetData>
  <sheetProtection password="9D4B" sheet="1" objects="1" scenarios="1"/>
  <mergeCells count="4">
    <mergeCell ref="E9:F9"/>
    <mergeCell ref="G9:H9"/>
    <mergeCell ref="N9:O9"/>
    <mergeCell ref="P9:Q9"/>
  </mergeCells>
  <phoneticPr fontId="0" type="noConversion"/>
  <conditionalFormatting sqref="P11:P29">
    <cfRule type="cellIs" dxfId="69" priority="11" stopIfTrue="1" operator="greaterThan">
      <formula>0.7</formula>
    </cfRule>
    <cfRule type="cellIs" dxfId="68" priority="12" stopIfTrue="1" operator="between">
      <formula>0.65</formula>
      <formula>0.7</formula>
    </cfRule>
  </conditionalFormatting>
  <conditionalFormatting sqref="G11:G45">
    <cfRule type="cellIs" dxfId="67" priority="13" stopIfTrue="1" operator="greaterThan">
      <formula>0.7</formula>
    </cfRule>
    <cfRule type="cellIs" dxfId="66" priority="14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Reference Men</vt:lpstr>
      <vt:lpstr>Reference Ladies</vt:lpstr>
      <vt:lpstr>Ladies WAVA</vt:lpstr>
      <vt:lpstr>Mens Wava</vt:lpstr>
      <vt:lpstr>Summary Sheet Men</vt:lpstr>
      <vt:lpstr>Summary Sheet Ladies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Race 11</vt:lpstr>
      <vt:lpstr>Race 12</vt:lpstr>
      <vt:lpstr>Ref - All Grand Prix Events</vt:lpstr>
      <vt:lpstr>Historical</vt:lpstr>
      <vt:lpstr>Mens Wava 2010</vt:lpstr>
      <vt:lpstr>Womens Wava 2010</vt:lpstr>
    </vt:vector>
  </TitlesOfParts>
  <Company>USA TODAY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Pengelly</dc:creator>
  <cp:lastModifiedBy>aviva</cp:lastModifiedBy>
  <cp:lastPrinted>2015-03-15T10:55:01Z</cp:lastPrinted>
  <dcterms:created xsi:type="dcterms:W3CDTF">2006-06-08T12:59:45Z</dcterms:created>
  <dcterms:modified xsi:type="dcterms:W3CDTF">2017-06-10T07:02:47Z</dcterms:modified>
</cp:coreProperties>
</file>